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5831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Rob\Documents\Orienteering\Galoppen\2022\"/>
    </mc:Choice>
  </mc:AlternateContent>
  <xr:revisionPtr revIDLastSave="0" documentId="13_ncr:1_{7A1A2B65-93A6-4B27-BE81-DB637A3183A4}" xr6:coauthVersionLast="47" xr6:coauthVersionMax="47" xr10:uidLastSave="{00000000-0000-0000-0000-000000000000}"/>
  <bookViews>
    <workbookView xWindow="-120" yWindow="-120" windowWidth="25440" windowHeight="15390" tabRatio="866" firstSheet="8" activeTab="14" xr2:uid="{00000000-000D-0000-FFFF-FFFF00000000}"/>
  </bookViews>
  <sheets>
    <sheet name="Penrith Beacon (BL)" sheetId="72" r:id="rId1"/>
    <sheet name="Loughrigg (LOC)" sheetId="78" r:id="rId2"/>
    <sheet name="Lank Rigg WCOC" sheetId="81" r:id="rId3"/>
    <sheet name="Ling Fell" sheetId="83" r:id="rId4"/>
    <sheet name="Harter Fell" sheetId="85" r:id="rId5"/>
    <sheet name="Faulds Brow" sheetId="87" r:id="rId6"/>
    <sheet name="Latrigg" sheetId="89" r:id="rId7"/>
    <sheet name="Yellow" sheetId="5" r:id="rId8"/>
    <sheet name="Orange" sheetId="6" r:id="rId9"/>
    <sheet name="L Green" sheetId="7" r:id="rId10"/>
    <sheet name="VSGreen" sheetId="80" r:id="rId11"/>
    <sheet name="S Green" sheetId="8" r:id="rId12"/>
    <sheet name="Green" sheetId="9" r:id="rId13"/>
    <sheet name="Blue" sheetId="10" r:id="rId14"/>
    <sheet name="Brown" sheetId="11" r:id="rId15"/>
    <sheet name="Galoppen Course Winners" sheetId="48" r:id="rId16"/>
    <sheet name=" Scores 2022 - 1 event" sheetId="12" r:id="rId17"/>
    <sheet name="2 events" sheetId="79" r:id="rId18"/>
    <sheet name="3 events" sheetId="82" r:id="rId19"/>
    <sheet name="4 events" sheetId="84" r:id="rId20"/>
    <sheet name="5 Events" sheetId="86" r:id="rId21"/>
    <sheet name="6 Events" sheetId="88" r:id="rId22"/>
    <sheet name="7 Events" sheetId="90" r:id="rId23"/>
    <sheet name="Borrowdale Trophy" sheetId="20" r:id="rId24"/>
    <sheet name="Borrowdale Trophy table" sheetId="45" r:id="rId25"/>
  </sheets>
  <definedNames>
    <definedName name="_xlnm._FilterDatabase" localSheetId="13" hidden="1">Blue!$C$2:$C$109</definedName>
    <definedName name="_xlnm._FilterDatabase" localSheetId="14" hidden="1">Brown!$C$2:$C$49</definedName>
    <definedName name="_xlnm._FilterDatabase" localSheetId="12" hidden="1">Green!#REF!</definedName>
    <definedName name="_xlnm._FilterDatabase" localSheetId="8" hidden="1">Orange!#REF!</definedName>
    <definedName name="_xlnm._FilterDatabase" localSheetId="11" hidden="1">'S Green'!$C$2:$C$55</definedName>
    <definedName name="_xlnm.Print_Area" localSheetId="16">' Scores 2022 - 1 event'!$B$1:$O$265</definedName>
    <definedName name="_xlnm.Print_Area" localSheetId="23">'Borrowdale Trophy'!$B$2:$O$158</definedName>
    <definedName name="_xlnm.Print_Area" localSheetId="24">'Borrowdale Trophy table'!$B$2:$F$10</definedName>
    <definedName name="_xlnm.Print_Area" localSheetId="15">'Galoppen Course Winners'!$B$25:$L$34</definedName>
    <definedName name="_xlnm.Print_Titles" localSheetId="16">' Scores 2022 - 1 event'!$1:$1</definedName>
    <definedName name="_xlnm.Print_Titles" localSheetId="23">'Borrowdale Trophy'!$2:$2</definedName>
  </definedNames>
  <calcPr calcId="191029"/>
  <fileRecoveryPr autoRecover="0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N357" i="90" l="1"/>
  <c r="M357" i="90"/>
  <c r="L357" i="90"/>
  <c r="N341" i="90"/>
  <c r="M341" i="90"/>
  <c r="L341" i="90"/>
  <c r="N323" i="90"/>
  <c r="M323" i="90"/>
  <c r="L323" i="90"/>
  <c r="N306" i="90"/>
  <c r="M306" i="90"/>
  <c r="L306" i="90"/>
  <c r="N245" i="90"/>
  <c r="M245" i="90"/>
  <c r="L245" i="90"/>
  <c r="N125" i="90"/>
  <c r="M125" i="90"/>
  <c r="L125" i="90"/>
  <c r="M47" i="90"/>
  <c r="N47" i="90"/>
  <c r="L47" i="90"/>
  <c r="C368" i="90"/>
  <c r="C367" i="90"/>
  <c r="C366" i="90"/>
  <c r="C365" i="90"/>
  <c r="C364" i="90"/>
  <c r="C363" i="90"/>
  <c r="C362" i="90"/>
  <c r="C361" i="90"/>
  <c r="C360" i="90"/>
  <c r="C359" i="90"/>
  <c r="C358" i="90"/>
  <c r="C350" i="90"/>
  <c r="C349" i="90"/>
  <c r="C348" i="90"/>
  <c r="C347" i="90"/>
  <c r="C346" i="90"/>
  <c r="C345" i="90"/>
  <c r="C344" i="90"/>
  <c r="C343" i="90"/>
  <c r="C342" i="90"/>
  <c r="C338" i="90"/>
  <c r="C337" i="90"/>
  <c r="C336" i="90"/>
  <c r="C335" i="90"/>
  <c r="C334" i="90"/>
  <c r="C333" i="90"/>
  <c r="C332" i="90"/>
  <c r="C331" i="90"/>
  <c r="C330" i="90"/>
  <c r="C329" i="90"/>
  <c r="C328" i="90"/>
  <c r="C327" i="90"/>
  <c r="C326" i="90"/>
  <c r="C325" i="90"/>
  <c r="C324" i="90"/>
  <c r="C321" i="90"/>
  <c r="C320" i="90"/>
  <c r="C319" i="90"/>
  <c r="C318" i="90"/>
  <c r="C317" i="90"/>
  <c r="C316" i="90"/>
  <c r="C315" i="90"/>
  <c r="C314" i="90"/>
  <c r="C313" i="90"/>
  <c r="C312" i="90"/>
  <c r="C311" i="90"/>
  <c r="C310" i="90"/>
  <c r="C309" i="90"/>
  <c r="C308" i="90"/>
  <c r="C307" i="90"/>
  <c r="C298" i="90"/>
  <c r="C297" i="90"/>
  <c r="C296" i="90"/>
  <c r="C295" i="90"/>
  <c r="C294" i="90"/>
  <c r="C293" i="90"/>
  <c r="C292" i="90"/>
  <c r="C291" i="90"/>
  <c r="C290" i="90"/>
  <c r="C289" i="90"/>
  <c r="C288" i="90"/>
  <c r="C287" i="90"/>
  <c r="C286" i="90"/>
  <c r="C285" i="90"/>
  <c r="C284" i="90"/>
  <c r="C283" i="90"/>
  <c r="C282" i="90"/>
  <c r="C281" i="90"/>
  <c r="C280" i="90"/>
  <c r="C279" i="90"/>
  <c r="C278" i="90"/>
  <c r="C277" i="90"/>
  <c r="C276" i="90"/>
  <c r="C275" i="90"/>
  <c r="C274" i="90"/>
  <c r="C273" i="90"/>
  <c r="C272" i="90"/>
  <c r="C271" i="90"/>
  <c r="C270" i="90"/>
  <c r="C269" i="90"/>
  <c r="C268" i="90"/>
  <c r="C267" i="90"/>
  <c r="C266" i="90"/>
  <c r="C265" i="90"/>
  <c r="C264" i="90"/>
  <c r="C263" i="90"/>
  <c r="C262" i="90"/>
  <c r="C261" i="90"/>
  <c r="C260" i="90"/>
  <c r="C259" i="90"/>
  <c r="C258" i="90"/>
  <c r="C257" i="90"/>
  <c r="C256" i="90"/>
  <c r="C255" i="90"/>
  <c r="C254" i="90"/>
  <c r="C253" i="90"/>
  <c r="C252" i="90"/>
  <c r="C251" i="90"/>
  <c r="C250" i="90"/>
  <c r="C249" i="90"/>
  <c r="C248" i="90"/>
  <c r="C247" i="90"/>
  <c r="C246" i="90"/>
  <c r="C233" i="90"/>
  <c r="C232" i="90"/>
  <c r="C231" i="90"/>
  <c r="C230" i="90"/>
  <c r="C229" i="90"/>
  <c r="C228" i="90"/>
  <c r="C227" i="90"/>
  <c r="C226" i="90"/>
  <c r="C225" i="90"/>
  <c r="C224" i="90"/>
  <c r="C223" i="90"/>
  <c r="C222" i="90"/>
  <c r="C221" i="90"/>
  <c r="C220" i="90"/>
  <c r="C219" i="90"/>
  <c r="C218" i="90"/>
  <c r="C217" i="90"/>
  <c r="C216" i="90"/>
  <c r="C215" i="90"/>
  <c r="C214" i="90"/>
  <c r="C213" i="90"/>
  <c r="C212" i="90"/>
  <c r="C211" i="90"/>
  <c r="C210" i="90"/>
  <c r="C209" i="90"/>
  <c r="C208" i="90"/>
  <c r="C207" i="90"/>
  <c r="C206" i="90"/>
  <c r="C205" i="90"/>
  <c r="C204" i="90"/>
  <c r="C203" i="90"/>
  <c r="C202" i="90"/>
  <c r="C201" i="90"/>
  <c r="C200" i="90"/>
  <c r="C199" i="90"/>
  <c r="C198" i="90"/>
  <c r="C197" i="90"/>
  <c r="C196" i="90"/>
  <c r="C195" i="90"/>
  <c r="C194" i="90"/>
  <c r="C193" i="90"/>
  <c r="C192" i="90"/>
  <c r="C191" i="90"/>
  <c r="C190" i="90"/>
  <c r="C189" i="90"/>
  <c r="C188" i="90"/>
  <c r="C187" i="90"/>
  <c r="C186" i="90"/>
  <c r="C185" i="90"/>
  <c r="C184" i="90"/>
  <c r="C183" i="90"/>
  <c r="C182" i="90"/>
  <c r="C181" i="90"/>
  <c r="C180" i="90"/>
  <c r="C179" i="90"/>
  <c r="C178" i="90"/>
  <c r="C177" i="90"/>
  <c r="C176" i="90"/>
  <c r="C175" i="90"/>
  <c r="C174" i="90"/>
  <c r="C173" i="90"/>
  <c r="C172" i="90"/>
  <c r="C171" i="90"/>
  <c r="C170" i="90"/>
  <c r="C169" i="90"/>
  <c r="C168" i="90"/>
  <c r="C167" i="90"/>
  <c r="C166" i="90"/>
  <c r="C165" i="90"/>
  <c r="C164" i="90"/>
  <c r="C163" i="90"/>
  <c r="C162" i="90"/>
  <c r="C161" i="90"/>
  <c r="C160" i="90"/>
  <c r="C159" i="90"/>
  <c r="C158" i="90"/>
  <c r="C157" i="90"/>
  <c r="C156" i="90"/>
  <c r="C155" i="90"/>
  <c r="C154" i="90"/>
  <c r="C153" i="90"/>
  <c r="C152" i="90"/>
  <c r="C151" i="90"/>
  <c r="C150" i="90"/>
  <c r="C149" i="90"/>
  <c r="C148" i="90"/>
  <c r="C147" i="90"/>
  <c r="C146" i="90"/>
  <c r="C145" i="90"/>
  <c r="C144" i="90"/>
  <c r="C143" i="90"/>
  <c r="C142" i="90"/>
  <c r="C141" i="90"/>
  <c r="C140" i="90"/>
  <c r="C139" i="90"/>
  <c r="C138" i="90"/>
  <c r="C137" i="90"/>
  <c r="C136" i="90"/>
  <c r="C135" i="90"/>
  <c r="C134" i="90"/>
  <c r="C133" i="90"/>
  <c r="C132" i="90"/>
  <c r="C131" i="90"/>
  <c r="C130" i="90"/>
  <c r="C129" i="90"/>
  <c r="C128" i="90"/>
  <c r="C127" i="90"/>
  <c r="C126" i="90"/>
  <c r="C120" i="90"/>
  <c r="C119" i="90"/>
  <c r="C118" i="90"/>
  <c r="C117" i="90"/>
  <c r="C116" i="90"/>
  <c r="C115" i="90"/>
  <c r="C114" i="90"/>
  <c r="C113" i="90"/>
  <c r="C112" i="90"/>
  <c r="C111" i="90"/>
  <c r="C110" i="90"/>
  <c r="C109" i="90"/>
  <c r="C108" i="90"/>
  <c r="C107" i="90"/>
  <c r="C106" i="90"/>
  <c r="C105" i="90"/>
  <c r="C104" i="90"/>
  <c r="C103" i="90"/>
  <c r="C102" i="90"/>
  <c r="C101" i="90"/>
  <c r="C100" i="90"/>
  <c r="C99" i="90"/>
  <c r="C98" i="90"/>
  <c r="C97" i="90"/>
  <c r="C96" i="90"/>
  <c r="C95" i="90"/>
  <c r="C94" i="90"/>
  <c r="C93" i="90"/>
  <c r="C92" i="90"/>
  <c r="C91" i="90"/>
  <c r="C90" i="90"/>
  <c r="C89" i="90"/>
  <c r="C88" i="90"/>
  <c r="C87" i="90"/>
  <c r="C86" i="90"/>
  <c r="C85" i="90"/>
  <c r="C84" i="90"/>
  <c r="C83" i="90"/>
  <c r="C82" i="90"/>
  <c r="C81" i="90"/>
  <c r="C80" i="90"/>
  <c r="C79" i="90"/>
  <c r="C78" i="90"/>
  <c r="C77" i="90"/>
  <c r="C76" i="90"/>
  <c r="C75" i="90"/>
  <c r="C74" i="90"/>
  <c r="C73" i="90"/>
  <c r="C72" i="90"/>
  <c r="C71" i="90"/>
  <c r="C70" i="90"/>
  <c r="C69" i="90"/>
  <c r="C68" i="90"/>
  <c r="C67" i="90"/>
  <c r="C66" i="90"/>
  <c r="C65" i="90"/>
  <c r="C64" i="90"/>
  <c r="C63" i="90"/>
  <c r="C62" i="90"/>
  <c r="C61" i="90"/>
  <c r="C60" i="90"/>
  <c r="C59" i="90"/>
  <c r="C58" i="90"/>
  <c r="C57" i="90"/>
  <c r="C56" i="90"/>
  <c r="C55" i="90"/>
  <c r="C54" i="90"/>
  <c r="C53" i="90"/>
  <c r="C52" i="90"/>
  <c r="C51" i="90"/>
  <c r="C50" i="90"/>
  <c r="C49" i="90"/>
  <c r="C48" i="90"/>
  <c r="C45" i="90"/>
  <c r="C44" i="90"/>
  <c r="C43" i="90"/>
  <c r="C42" i="90"/>
  <c r="C41" i="90"/>
  <c r="C40" i="90"/>
  <c r="C39" i="90"/>
  <c r="C38" i="90"/>
  <c r="C37" i="90"/>
  <c r="C36" i="90"/>
  <c r="C35" i="90"/>
  <c r="C34" i="90"/>
  <c r="C33" i="90"/>
  <c r="C32" i="90"/>
  <c r="C31" i="90"/>
  <c r="C30" i="90"/>
  <c r="C29" i="90"/>
  <c r="C28" i="90"/>
  <c r="C27" i="90"/>
  <c r="C26" i="90"/>
  <c r="C25" i="90"/>
  <c r="C24" i="90"/>
  <c r="C23" i="90"/>
  <c r="C22" i="90"/>
  <c r="C21" i="90"/>
  <c r="C20" i="90"/>
  <c r="C19" i="90"/>
  <c r="C18" i="90"/>
  <c r="C17" i="90"/>
  <c r="C16" i="90"/>
  <c r="C15" i="90"/>
  <c r="C14" i="90"/>
  <c r="C13" i="90"/>
  <c r="C12" i="90"/>
  <c r="C11" i="90"/>
  <c r="C10" i="90"/>
  <c r="C9" i="90"/>
  <c r="C8" i="90"/>
  <c r="C7" i="90"/>
  <c r="C6" i="90"/>
  <c r="C5" i="90"/>
  <c r="C4" i="90"/>
  <c r="C3" i="90"/>
  <c r="C2" i="90"/>
  <c r="M1" i="90"/>
  <c r="L1" i="90"/>
  <c r="M41" i="11"/>
  <c r="N41" i="11"/>
  <c r="M39" i="11"/>
  <c r="N39" i="11"/>
  <c r="H7" i="89"/>
  <c r="H8" i="89" s="1"/>
  <c r="H6" i="89"/>
  <c r="M36" i="10"/>
  <c r="N36" i="10"/>
  <c r="M60" i="10"/>
  <c r="N60" i="10"/>
  <c r="M58" i="10"/>
  <c r="N58" i="10"/>
  <c r="M67" i="9"/>
  <c r="O67" i="9" s="1"/>
  <c r="N67" i="9"/>
  <c r="M70" i="9"/>
  <c r="N70" i="9"/>
  <c r="M80" i="9"/>
  <c r="O80" i="9" s="1"/>
  <c r="N80" i="9"/>
  <c r="M83" i="9"/>
  <c r="N83" i="9"/>
  <c r="M88" i="9"/>
  <c r="N88" i="9"/>
  <c r="M97" i="9"/>
  <c r="N97" i="9"/>
  <c r="M39" i="8"/>
  <c r="N39" i="8"/>
  <c r="M46" i="8"/>
  <c r="N46" i="8"/>
  <c r="M47" i="8"/>
  <c r="N47" i="8"/>
  <c r="M49" i="8"/>
  <c r="N49" i="8"/>
  <c r="H147" i="89"/>
  <c r="H148" i="89" s="1"/>
  <c r="H89" i="89"/>
  <c r="H90" i="89" s="1"/>
  <c r="H201" i="89"/>
  <c r="H195" i="89"/>
  <c r="H146" i="89"/>
  <c r="H88" i="89"/>
  <c r="H41" i="89"/>
  <c r="H42" i="89" s="1"/>
  <c r="C295" i="88"/>
  <c r="C296" i="88"/>
  <c r="C297" i="88"/>
  <c r="C298" i="88"/>
  <c r="C299" i="88"/>
  <c r="C300" i="88"/>
  <c r="C301" i="88"/>
  <c r="C302" i="88"/>
  <c r="C303" i="88"/>
  <c r="C304" i="88"/>
  <c r="C291" i="88"/>
  <c r="C292" i="88"/>
  <c r="C293" i="88"/>
  <c r="C294" i="88"/>
  <c r="C290" i="88"/>
  <c r="C288" i="88"/>
  <c r="M8" i="5"/>
  <c r="N8" i="5"/>
  <c r="M11" i="5"/>
  <c r="N11" i="5"/>
  <c r="M12" i="5"/>
  <c r="N12" i="5"/>
  <c r="M13" i="5"/>
  <c r="N13" i="5"/>
  <c r="M4" i="5"/>
  <c r="N4" i="5"/>
  <c r="M5" i="5"/>
  <c r="N5" i="5"/>
  <c r="M6" i="5"/>
  <c r="N6" i="5"/>
  <c r="M9" i="5"/>
  <c r="N9" i="5"/>
  <c r="M7" i="5"/>
  <c r="N7" i="5"/>
  <c r="M10" i="5"/>
  <c r="N10" i="5"/>
  <c r="N3" i="5"/>
  <c r="M3" i="5"/>
  <c r="M5" i="6"/>
  <c r="N5" i="6"/>
  <c r="M6" i="6"/>
  <c r="N6" i="6"/>
  <c r="M9" i="6"/>
  <c r="N9" i="6"/>
  <c r="M7" i="6"/>
  <c r="N7" i="6"/>
  <c r="M3" i="6"/>
  <c r="N3" i="6"/>
  <c r="M8" i="6"/>
  <c r="N8" i="6"/>
  <c r="M10" i="6"/>
  <c r="N10" i="6"/>
  <c r="M11" i="6"/>
  <c r="N11" i="6"/>
  <c r="N4" i="6"/>
  <c r="M4" i="6"/>
  <c r="M5" i="7"/>
  <c r="N5" i="7"/>
  <c r="M6" i="7"/>
  <c r="N6" i="7"/>
  <c r="M7" i="7"/>
  <c r="N7" i="7"/>
  <c r="M9" i="7"/>
  <c r="N9" i="7"/>
  <c r="M11" i="7"/>
  <c r="N11" i="7"/>
  <c r="M4" i="7"/>
  <c r="N4" i="7"/>
  <c r="M10" i="7"/>
  <c r="N10" i="7"/>
  <c r="M8" i="7"/>
  <c r="N8" i="7"/>
  <c r="N3" i="7"/>
  <c r="M3" i="7"/>
  <c r="M4" i="80"/>
  <c r="N4" i="80"/>
  <c r="N3" i="80"/>
  <c r="M3" i="80"/>
  <c r="M5" i="8"/>
  <c r="N5" i="8"/>
  <c r="M11" i="8"/>
  <c r="N11" i="8"/>
  <c r="M14" i="8"/>
  <c r="N14" i="8"/>
  <c r="M17" i="8"/>
  <c r="N17" i="8"/>
  <c r="M19" i="8"/>
  <c r="N19" i="8"/>
  <c r="M15" i="8"/>
  <c r="N15" i="8"/>
  <c r="M25" i="8"/>
  <c r="N25" i="8"/>
  <c r="M29" i="8"/>
  <c r="N29" i="8"/>
  <c r="M37" i="8"/>
  <c r="N37" i="8"/>
  <c r="M41" i="8"/>
  <c r="N41" i="8"/>
  <c r="M42" i="8"/>
  <c r="N42" i="8"/>
  <c r="M54" i="8"/>
  <c r="N54" i="8"/>
  <c r="M4" i="8"/>
  <c r="N4" i="8"/>
  <c r="M6" i="8"/>
  <c r="N6" i="8"/>
  <c r="M7" i="8"/>
  <c r="N7" i="8"/>
  <c r="M8" i="8"/>
  <c r="N8" i="8"/>
  <c r="M13" i="8"/>
  <c r="N13" i="8"/>
  <c r="M10" i="8"/>
  <c r="N10" i="8"/>
  <c r="M20" i="8"/>
  <c r="N20" i="8"/>
  <c r="M12" i="8"/>
  <c r="N12" i="8"/>
  <c r="M23" i="8"/>
  <c r="N23" i="8"/>
  <c r="M28" i="8"/>
  <c r="N28" i="8"/>
  <c r="M32" i="8"/>
  <c r="N32" i="8"/>
  <c r="M31" i="8"/>
  <c r="N31" i="8"/>
  <c r="M34" i="8"/>
  <c r="N34" i="8"/>
  <c r="M35" i="8"/>
  <c r="N35" i="8"/>
  <c r="M38" i="8"/>
  <c r="N38" i="8"/>
  <c r="M44" i="8"/>
  <c r="N44" i="8"/>
  <c r="M45" i="8"/>
  <c r="N45" i="8"/>
  <c r="M48" i="8"/>
  <c r="N48" i="8"/>
  <c r="M50" i="8"/>
  <c r="N50" i="8"/>
  <c r="M51" i="8"/>
  <c r="N51" i="8"/>
  <c r="M9" i="8"/>
  <c r="N9" i="8"/>
  <c r="M16" i="8"/>
  <c r="N16" i="8"/>
  <c r="M21" i="8"/>
  <c r="N21" i="8"/>
  <c r="M22" i="8"/>
  <c r="N22" i="8"/>
  <c r="M24" i="8"/>
  <c r="N24" i="8"/>
  <c r="M26" i="8"/>
  <c r="N26" i="8"/>
  <c r="M27" i="8"/>
  <c r="N27" i="8"/>
  <c r="M30" i="8"/>
  <c r="N30" i="8"/>
  <c r="M33" i="8"/>
  <c r="N33" i="8"/>
  <c r="M18" i="8"/>
  <c r="N18" i="8"/>
  <c r="M36" i="8"/>
  <c r="N36" i="8"/>
  <c r="M40" i="8"/>
  <c r="N40" i="8"/>
  <c r="M43" i="8"/>
  <c r="N43" i="8"/>
  <c r="M52" i="8"/>
  <c r="N52" i="8"/>
  <c r="M53" i="8"/>
  <c r="N53" i="8"/>
  <c r="M55" i="8"/>
  <c r="N55" i="8"/>
  <c r="N3" i="8"/>
  <c r="M3" i="8"/>
  <c r="M3" i="9"/>
  <c r="N3" i="9"/>
  <c r="M4" i="9"/>
  <c r="N4" i="9"/>
  <c r="M5" i="9"/>
  <c r="N5" i="9"/>
  <c r="M6" i="9"/>
  <c r="N6" i="9"/>
  <c r="M7" i="9"/>
  <c r="N7" i="9"/>
  <c r="M9" i="9"/>
  <c r="N9" i="9"/>
  <c r="M10" i="9"/>
  <c r="N10" i="9"/>
  <c r="M11" i="9"/>
  <c r="N11" i="9"/>
  <c r="M23" i="9"/>
  <c r="N23" i="9"/>
  <c r="M24" i="9"/>
  <c r="N24" i="9"/>
  <c r="M28" i="9"/>
  <c r="N28" i="9"/>
  <c r="M13" i="9"/>
  <c r="N13" i="9"/>
  <c r="M14" i="9"/>
  <c r="N14" i="9"/>
  <c r="M15" i="9"/>
  <c r="N15" i="9"/>
  <c r="M34" i="9"/>
  <c r="N34" i="9"/>
  <c r="M25" i="9"/>
  <c r="N25" i="9"/>
  <c r="M40" i="9"/>
  <c r="N40" i="9"/>
  <c r="M41" i="9"/>
  <c r="N41" i="9"/>
  <c r="M42" i="9"/>
  <c r="N42" i="9"/>
  <c r="M51" i="9"/>
  <c r="N51" i="9"/>
  <c r="M53" i="9"/>
  <c r="N53" i="9"/>
  <c r="M61" i="9"/>
  <c r="N61" i="9"/>
  <c r="M62" i="9"/>
  <c r="N62" i="9"/>
  <c r="M64" i="9"/>
  <c r="N64" i="9"/>
  <c r="M69" i="9"/>
  <c r="N69" i="9"/>
  <c r="M73" i="9"/>
  <c r="N73" i="9"/>
  <c r="M82" i="9"/>
  <c r="N82" i="9"/>
  <c r="M87" i="9"/>
  <c r="N87" i="9"/>
  <c r="M89" i="9"/>
  <c r="N89" i="9"/>
  <c r="M95" i="9"/>
  <c r="N95" i="9"/>
  <c r="M96" i="9"/>
  <c r="N96" i="9"/>
  <c r="M102" i="9"/>
  <c r="N102" i="9"/>
  <c r="M109" i="9"/>
  <c r="N109" i="9"/>
  <c r="M110" i="9"/>
  <c r="N110" i="9"/>
  <c r="M44" i="9"/>
  <c r="N44" i="9"/>
  <c r="M50" i="9"/>
  <c r="N50" i="9"/>
  <c r="M68" i="9"/>
  <c r="N68" i="9"/>
  <c r="M37" i="9"/>
  <c r="N37" i="9"/>
  <c r="M8" i="9"/>
  <c r="N8" i="9"/>
  <c r="M16" i="9"/>
  <c r="N16" i="9"/>
  <c r="M29" i="9"/>
  <c r="N29" i="9"/>
  <c r="M33" i="9"/>
  <c r="N33" i="9"/>
  <c r="M17" i="9"/>
  <c r="N17" i="9"/>
  <c r="M35" i="9"/>
  <c r="N35" i="9"/>
  <c r="M36" i="9"/>
  <c r="N36" i="9"/>
  <c r="M26" i="9"/>
  <c r="N26" i="9"/>
  <c r="M21" i="9"/>
  <c r="N21" i="9"/>
  <c r="M38" i="9"/>
  <c r="N38" i="9"/>
  <c r="M43" i="9"/>
  <c r="N43" i="9"/>
  <c r="M45" i="9"/>
  <c r="N45" i="9"/>
  <c r="M46" i="9"/>
  <c r="N46" i="9"/>
  <c r="M30" i="9"/>
  <c r="N30" i="9"/>
  <c r="M55" i="9"/>
  <c r="N55" i="9"/>
  <c r="M31" i="9"/>
  <c r="N31" i="9"/>
  <c r="M56" i="9"/>
  <c r="N56" i="9"/>
  <c r="M58" i="9"/>
  <c r="N58" i="9"/>
  <c r="M63" i="9"/>
  <c r="N63" i="9"/>
  <c r="M71" i="9"/>
  <c r="N71" i="9"/>
  <c r="M72" i="9"/>
  <c r="N72" i="9"/>
  <c r="M74" i="9"/>
  <c r="N74" i="9"/>
  <c r="M75" i="9"/>
  <c r="N75" i="9"/>
  <c r="M76" i="9"/>
  <c r="N76" i="9"/>
  <c r="M77" i="9"/>
  <c r="N77" i="9"/>
  <c r="M78" i="9"/>
  <c r="N78" i="9"/>
  <c r="M48" i="9"/>
  <c r="N48" i="9"/>
  <c r="M84" i="9"/>
  <c r="N84" i="9"/>
  <c r="M85" i="9"/>
  <c r="N85" i="9"/>
  <c r="M86" i="9"/>
  <c r="N86" i="9"/>
  <c r="M52" i="9"/>
  <c r="N52" i="9"/>
  <c r="M47" i="9"/>
  <c r="N47" i="9"/>
  <c r="M91" i="9"/>
  <c r="N91" i="9"/>
  <c r="M90" i="9"/>
  <c r="N90" i="9"/>
  <c r="M92" i="9"/>
  <c r="N92" i="9"/>
  <c r="M94" i="9"/>
  <c r="N94" i="9"/>
  <c r="M98" i="9"/>
  <c r="N98" i="9"/>
  <c r="M99" i="9"/>
  <c r="N99" i="9"/>
  <c r="M100" i="9"/>
  <c r="N100" i="9"/>
  <c r="M103" i="9"/>
  <c r="N103" i="9"/>
  <c r="M105" i="9"/>
  <c r="N105" i="9"/>
  <c r="M104" i="9"/>
  <c r="N104" i="9"/>
  <c r="M106" i="9"/>
  <c r="N106" i="9"/>
  <c r="M107" i="9"/>
  <c r="N107" i="9"/>
  <c r="M18" i="9"/>
  <c r="N18" i="9"/>
  <c r="M20" i="9"/>
  <c r="N20" i="9"/>
  <c r="M32" i="9"/>
  <c r="N32" i="9"/>
  <c r="M22" i="9"/>
  <c r="N22" i="9"/>
  <c r="M19" i="9"/>
  <c r="N19" i="9"/>
  <c r="M39" i="9"/>
  <c r="N39" i="9"/>
  <c r="M27" i="9"/>
  <c r="N27" i="9"/>
  <c r="M54" i="9"/>
  <c r="N54" i="9"/>
  <c r="M57" i="9"/>
  <c r="N57" i="9"/>
  <c r="M59" i="9"/>
  <c r="N59" i="9"/>
  <c r="M60" i="9"/>
  <c r="N60" i="9"/>
  <c r="M65" i="9"/>
  <c r="N65" i="9"/>
  <c r="M66" i="9"/>
  <c r="N66" i="9"/>
  <c r="M79" i="9"/>
  <c r="N79" i="9"/>
  <c r="M81" i="9"/>
  <c r="N81" i="9"/>
  <c r="M49" i="9"/>
  <c r="N49" i="9"/>
  <c r="M93" i="9"/>
  <c r="N93" i="9"/>
  <c r="M101" i="9"/>
  <c r="N101" i="9"/>
  <c r="M108" i="9"/>
  <c r="N108" i="9"/>
  <c r="N12" i="9"/>
  <c r="M12" i="9"/>
  <c r="M4" i="11"/>
  <c r="N4" i="11"/>
  <c r="M9" i="11"/>
  <c r="N9" i="11"/>
  <c r="M13" i="11"/>
  <c r="N13" i="11"/>
  <c r="M15" i="11"/>
  <c r="N15" i="11"/>
  <c r="M11" i="11"/>
  <c r="N11" i="11"/>
  <c r="M19" i="11"/>
  <c r="N19" i="11"/>
  <c r="M7" i="11"/>
  <c r="N7" i="11"/>
  <c r="M25" i="11"/>
  <c r="N25" i="11"/>
  <c r="M28" i="11"/>
  <c r="N28" i="11"/>
  <c r="M29" i="11"/>
  <c r="N29" i="11"/>
  <c r="M32" i="11"/>
  <c r="N32" i="11"/>
  <c r="M33" i="11"/>
  <c r="N33" i="11"/>
  <c r="M34" i="11"/>
  <c r="N34" i="11"/>
  <c r="M35" i="11"/>
  <c r="N35" i="11"/>
  <c r="M22" i="11"/>
  <c r="N22" i="11"/>
  <c r="M44" i="11"/>
  <c r="N44" i="11"/>
  <c r="M46" i="11"/>
  <c r="N46" i="11"/>
  <c r="M21" i="11"/>
  <c r="N21" i="11"/>
  <c r="M31" i="11"/>
  <c r="N31" i="11"/>
  <c r="M43" i="11"/>
  <c r="N43" i="11"/>
  <c r="M16" i="11"/>
  <c r="N16" i="11"/>
  <c r="M18" i="11"/>
  <c r="N18" i="11"/>
  <c r="M10" i="11"/>
  <c r="N10" i="11"/>
  <c r="M20" i="11"/>
  <c r="N20" i="11"/>
  <c r="M23" i="11"/>
  <c r="N23" i="11"/>
  <c r="M17" i="11"/>
  <c r="N17" i="11"/>
  <c r="M24" i="11"/>
  <c r="N24" i="11"/>
  <c r="M30" i="11"/>
  <c r="N30" i="11"/>
  <c r="M37" i="11"/>
  <c r="N37" i="11"/>
  <c r="M45" i="11"/>
  <c r="N45" i="11"/>
  <c r="M6" i="11"/>
  <c r="N6" i="11"/>
  <c r="M5" i="11"/>
  <c r="N5" i="11"/>
  <c r="M8" i="11"/>
  <c r="N8" i="11"/>
  <c r="M12" i="11"/>
  <c r="N12" i="11"/>
  <c r="M14" i="11"/>
  <c r="N14" i="11"/>
  <c r="M26" i="11"/>
  <c r="N26" i="11"/>
  <c r="M27" i="11"/>
  <c r="N27" i="11"/>
  <c r="M36" i="11"/>
  <c r="N36" i="11"/>
  <c r="M38" i="11"/>
  <c r="N38" i="11"/>
  <c r="M40" i="11"/>
  <c r="N40" i="11"/>
  <c r="M42" i="11"/>
  <c r="N42" i="11"/>
  <c r="N3" i="11"/>
  <c r="M3" i="11"/>
  <c r="M9" i="10"/>
  <c r="N9" i="10"/>
  <c r="M4" i="10"/>
  <c r="N4" i="10"/>
  <c r="M5" i="10"/>
  <c r="N5" i="10"/>
  <c r="M7" i="10"/>
  <c r="N7" i="10"/>
  <c r="M8" i="10"/>
  <c r="N8" i="10"/>
  <c r="M10" i="10"/>
  <c r="N10" i="10"/>
  <c r="M16" i="10"/>
  <c r="N16" i="10"/>
  <c r="M17" i="10"/>
  <c r="N17" i="10"/>
  <c r="M22" i="10"/>
  <c r="N22" i="10"/>
  <c r="M12" i="10"/>
  <c r="N12" i="10"/>
  <c r="M24" i="10"/>
  <c r="N24" i="10"/>
  <c r="M13" i="10"/>
  <c r="N13" i="10"/>
  <c r="M14" i="10"/>
  <c r="N14" i="10"/>
  <c r="M26" i="10"/>
  <c r="N26" i="10"/>
  <c r="M29" i="10"/>
  <c r="N29" i="10"/>
  <c r="M21" i="10"/>
  <c r="N21" i="10"/>
  <c r="M41" i="10"/>
  <c r="N41" i="10"/>
  <c r="M43" i="10"/>
  <c r="N43" i="10"/>
  <c r="M46" i="10"/>
  <c r="N46" i="10"/>
  <c r="M45" i="10"/>
  <c r="N45" i="10"/>
  <c r="M49" i="10"/>
  <c r="N49" i="10"/>
  <c r="M48" i="10"/>
  <c r="N48" i="10"/>
  <c r="M51" i="10"/>
  <c r="N51" i="10"/>
  <c r="M53" i="10"/>
  <c r="N53" i="10"/>
  <c r="M54" i="10"/>
  <c r="N54" i="10"/>
  <c r="M56" i="10"/>
  <c r="N56" i="10"/>
  <c r="M28" i="10"/>
  <c r="N28" i="10"/>
  <c r="M59" i="10"/>
  <c r="N59" i="10"/>
  <c r="M67" i="10"/>
  <c r="N67" i="10"/>
  <c r="M66" i="10"/>
  <c r="N66" i="10"/>
  <c r="M65" i="10"/>
  <c r="N65" i="10"/>
  <c r="M70" i="10"/>
  <c r="N70" i="10"/>
  <c r="M72" i="10"/>
  <c r="N72" i="10"/>
  <c r="M37" i="10"/>
  <c r="N37" i="10"/>
  <c r="M20" i="10"/>
  <c r="N20" i="10"/>
  <c r="M34" i="10"/>
  <c r="N34" i="10"/>
  <c r="M35" i="10"/>
  <c r="N35" i="10"/>
  <c r="M38" i="10"/>
  <c r="N38" i="10"/>
  <c r="M40" i="10"/>
  <c r="N40" i="10"/>
  <c r="M42" i="10"/>
  <c r="N42" i="10"/>
  <c r="M44" i="10"/>
  <c r="N44" i="10"/>
  <c r="M47" i="10"/>
  <c r="N47" i="10"/>
  <c r="M52" i="10"/>
  <c r="N52" i="10"/>
  <c r="M55" i="10"/>
  <c r="N55" i="10"/>
  <c r="M57" i="10"/>
  <c r="N57" i="10"/>
  <c r="M32" i="10"/>
  <c r="N32" i="10"/>
  <c r="M62" i="10"/>
  <c r="N62" i="10"/>
  <c r="M61" i="10"/>
  <c r="N61" i="10"/>
  <c r="M31" i="10"/>
  <c r="N31" i="10"/>
  <c r="M63" i="10"/>
  <c r="N63" i="10"/>
  <c r="M68" i="10"/>
  <c r="N68" i="10"/>
  <c r="M71" i="10"/>
  <c r="N71" i="10"/>
  <c r="M74" i="10"/>
  <c r="N74" i="10"/>
  <c r="M75" i="10"/>
  <c r="N75" i="10"/>
  <c r="M6" i="10"/>
  <c r="N6" i="10"/>
  <c r="M11" i="10"/>
  <c r="N11" i="10"/>
  <c r="M19" i="10"/>
  <c r="N19" i="10"/>
  <c r="M23" i="10"/>
  <c r="N23" i="10"/>
  <c r="M25" i="10"/>
  <c r="N25" i="10"/>
  <c r="M27" i="10"/>
  <c r="N27" i="10"/>
  <c r="M15" i="10"/>
  <c r="N15" i="10"/>
  <c r="M30" i="10"/>
  <c r="N30" i="10"/>
  <c r="M18" i="10"/>
  <c r="N18" i="10"/>
  <c r="M33" i="10"/>
  <c r="N33" i="10"/>
  <c r="M39" i="10"/>
  <c r="N39" i="10"/>
  <c r="M50" i="10"/>
  <c r="N50" i="10"/>
  <c r="M64" i="10"/>
  <c r="N64" i="10"/>
  <c r="M69" i="10"/>
  <c r="N69" i="10"/>
  <c r="M73" i="10"/>
  <c r="N73" i="10"/>
  <c r="N3" i="10"/>
  <c r="M3" i="10"/>
  <c r="C3" i="88"/>
  <c r="C4" i="88"/>
  <c r="C5" i="88"/>
  <c r="C6" i="88"/>
  <c r="C7" i="88"/>
  <c r="C8" i="88"/>
  <c r="C9" i="88"/>
  <c r="C10" i="88"/>
  <c r="C11" i="88"/>
  <c r="C12" i="88"/>
  <c r="C13" i="88"/>
  <c r="C14" i="88"/>
  <c r="C15" i="88"/>
  <c r="C16" i="88"/>
  <c r="C17" i="88"/>
  <c r="C18" i="88"/>
  <c r="C19" i="88"/>
  <c r="C20" i="88"/>
  <c r="C21" i="88"/>
  <c r="C22" i="88"/>
  <c r="C23" i="88"/>
  <c r="C24" i="88"/>
  <c r="C25" i="88"/>
  <c r="C26" i="88"/>
  <c r="C27" i="88"/>
  <c r="C28" i="88"/>
  <c r="C29" i="88"/>
  <c r="C30" i="88"/>
  <c r="C31" i="88"/>
  <c r="C32" i="88"/>
  <c r="C33" i="88"/>
  <c r="C34" i="88"/>
  <c r="C35" i="88"/>
  <c r="C36" i="88"/>
  <c r="C37" i="88"/>
  <c r="C38" i="88"/>
  <c r="C39" i="88"/>
  <c r="C40" i="88"/>
  <c r="C41" i="88"/>
  <c r="C42" i="88"/>
  <c r="C43" i="88"/>
  <c r="C44" i="88"/>
  <c r="C45" i="88"/>
  <c r="C2" i="88"/>
  <c r="C49" i="88"/>
  <c r="C50" i="88"/>
  <c r="C51" i="88"/>
  <c r="C52" i="88"/>
  <c r="C53" i="88"/>
  <c r="C54" i="88"/>
  <c r="C55" i="88"/>
  <c r="C56" i="88"/>
  <c r="C57" i="88"/>
  <c r="C58" i="88"/>
  <c r="C59" i="88"/>
  <c r="C60" i="88"/>
  <c r="C61" i="88"/>
  <c r="C62" i="88"/>
  <c r="C63" i="88"/>
  <c r="C64" i="88"/>
  <c r="C65" i="88"/>
  <c r="C66" i="88"/>
  <c r="C67" i="88"/>
  <c r="C68" i="88"/>
  <c r="C69" i="88"/>
  <c r="C70" i="88"/>
  <c r="C71" i="88"/>
  <c r="C72" i="88"/>
  <c r="C73" i="88"/>
  <c r="C74" i="88"/>
  <c r="C75" i="88"/>
  <c r="C76" i="88"/>
  <c r="C77" i="88"/>
  <c r="C78" i="88"/>
  <c r="C79" i="88"/>
  <c r="C80" i="88"/>
  <c r="C81" i="88"/>
  <c r="C82" i="88"/>
  <c r="C83" i="88"/>
  <c r="C84" i="88"/>
  <c r="C85" i="88"/>
  <c r="C86" i="88"/>
  <c r="C87" i="88"/>
  <c r="C88" i="88"/>
  <c r="C89" i="88"/>
  <c r="C90" i="88"/>
  <c r="C91" i="88"/>
  <c r="C92" i="88"/>
  <c r="C93" i="88"/>
  <c r="C94" i="88"/>
  <c r="C95" i="88"/>
  <c r="C96" i="88"/>
  <c r="C97" i="88"/>
  <c r="C98" i="88"/>
  <c r="C99" i="88"/>
  <c r="C100" i="88"/>
  <c r="C101" i="88"/>
  <c r="C102" i="88"/>
  <c r="C103" i="88"/>
  <c r="C104" i="88"/>
  <c r="C105" i="88"/>
  <c r="C106" i="88"/>
  <c r="C107" i="88"/>
  <c r="C108" i="88"/>
  <c r="C109" i="88"/>
  <c r="C110" i="88"/>
  <c r="C111" i="88"/>
  <c r="C112" i="88"/>
  <c r="C113" i="88"/>
  <c r="C114" i="88"/>
  <c r="C115" i="88"/>
  <c r="C116" i="88"/>
  <c r="C117" i="88"/>
  <c r="C118" i="88"/>
  <c r="C119" i="88"/>
  <c r="C120" i="88"/>
  <c r="C121" i="88"/>
  <c r="C122" i="88"/>
  <c r="C123" i="88"/>
  <c r="C48" i="88"/>
  <c r="C127" i="88"/>
  <c r="C128" i="88"/>
  <c r="C129" i="88"/>
  <c r="C130" i="88"/>
  <c r="C131" i="88"/>
  <c r="C132" i="88"/>
  <c r="C133" i="88"/>
  <c r="C134" i="88"/>
  <c r="C135" i="88"/>
  <c r="C136" i="88"/>
  <c r="C137" i="88"/>
  <c r="C138" i="88"/>
  <c r="C139" i="88"/>
  <c r="C140" i="88"/>
  <c r="C141" i="88"/>
  <c r="C142" i="88"/>
  <c r="C143" i="88"/>
  <c r="C144" i="88"/>
  <c r="C145" i="88"/>
  <c r="C146" i="88"/>
  <c r="C147" i="88"/>
  <c r="C148" i="88"/>
  <c r="C149" i="88"/>
  <c r="C150" i="88"/>
  <c r="C151" i="88"/>
  <c r="C152" i="88"/>
  <c r="C153" i="88"/>
  <c r="C154" i="88"/>
  <c r="C155" i="88"/>
  <c r="C156" i="88"/>
  <c r="C157" i="88"/>
  <c r="C158" i="88"/>
  <c r="C159" i="88"/>
  <c r="C160" i="88"/>
  <c r="C161" i="88"/>
  <c r="C162" i="88"/>
  <c r="C163" i="88"/>
  <c r="C164" i="88"/>
  <c r="C165" i="88"/>
  <c r="C166" i="88"/>
  <c r="C167" i="88"/>
  <c r="C168" i="88"/>
  <c r="C169" i="88"/>
  <c r="C170" i="88"/>
  <c r="C171" i="88"/>
  <c r="C172" i="88"/>
  <c r="C173" i="88"/>
  <c r="C174" i="88"/>
  <c r="C175" i="88"/>
  <c r="C176" i="88"/>
  <c r="C177" i="88"/>
  <c r="C178" i="88"/>
  <c r="C179" i="88"/>
  <c r="C180" i="88"/>
  <c r="C181" i="88"/>
  <c r="C182" i="88"/>
  <c r="C183" i="88"/>
  <c r="C184" i="88"/>
  <c r="C185" i="88"/>
  <c r="C186" i="88"/>
  <c r="C187" i="88"/>
  <c r="C188" i="88"/>
  <c r="C189" i="88"/>
  <c r="C190" i="88"/>
  <c r="C191" i="88"/>
  <c r="C192" i="88"/>
  <c r="C193" i="88"/>
  <c r="C194" i="88"/>
  <c r="C195" i="88"/>
  <c r="C196" i="88"/>
  <c r="C197" i="88"/>
  <c r="C198" i="88"/>
  <c r="C199" i="88"/>
  <c r="C200" i="88"/>
  <c r="C201" i="88"/>
  <c r="C202" i="88"/>
  <c r="C203" i="88"/>
  <c r="C204" i="88"/>
  <c r="C205" i="88"/>
  <c r="C206" i="88"/>
  <c r="C207" i="88"/>
  <c r="C208" i="88"/>
  <c r="C209" i="88"/>
  <c r="C210" i="88"/>
  <c r="C211" i="88"/>
  <c r="C212" i="88"/>
  <c r="C213" i="88"/>
  <c r="C214" i="88"/>
  <c r="C215" i="88"/>
  <c r="C216" i="88"/>
  <c r="C217" i="88"/>
  <c r="C218" i="88"/>
  <c r="C219" i="88"/>
  <c r="C220" i="88"/>
  <c r="C221" i="88"/>
  <c r="C222" i="88"/>
  <c r="C223" i="88"/>
  <c r="C224" i="88"/>
  <c r="C225" i="88"/>
  <c r="C226" i="88"/>
  <c r="C227" i="88"/>
  <c r="C228" i="88"/>
  <c r="C229" i="88"/>
  <c r="C230" i="88"/>
  <c r="C231" i="88"/>
  <c r="C232" i="88"/>
  <c r="C233" i="88"/>
  <c r="C234" i="88"/>
  <c r="C235" i="88"/>
  <c r="C236" i="88"/>
  <c r="C237" i="88"/>
  <c r="C238" i="88"/>
  <c r="C239" i="88"/>
  <c r="C240" i="88"/>
  <c r="C241" i="88"/>
  <c r="C242" i="88"/>
  <c r="C126" i="88"/>
  <c r="C285" i="88"/>
  <c r="C282" i="88"/>
  <c r="C279" i="88"/>
  <c r="C326" i="88"/>
  <c r="C327" i="88"/>
  <c r="C328" i="88"/>
  <c r="C330" i="88"/>
  <c r="C332" i="88"/>
  <c r="C325" i="88"/>
  <c r="C331" i="88"/>
  <c r="C329" i="88"/>
  <c r="C333" i="88"/>
  <c r="C334" i="88"/>
  <c r="C335" i="88"/>
  <c r="C336" i="88"/>
  <c r="C337" i="88"/>
  <c r="C338" i="88"/>
  <c r="C343" i="88"/>
  <c r="C344" i="88"/>
  <c r="C345" i="88"/>
  <c r="C346" i="88"/>
  <c r="C347" i="88"/>
  <c r="C348" i="88"/>
  <c r="C349" i="88"/>
  <c r="C350" i="88"/>
  <c r="C351" i="88"/>
  <c r="C352" i="88"/>
  <c r="C353" i="88"/>
  <c r="C354" i="88"/>
  <c r="C373" i="88"/>
  <c r="C372" i="88"/>
  <c r="C371" i="88"/>
  <c r="C370" i="88"/>
  <c r="C369" i="88"/>
  <c r="C365" i="88"/>
  <c r="C362" i="88"/>
  <c r="C364" i="88"/>
  <c r="C361" i="88"/>
  <c r="C360" i="88"/>
  <c r="C359" i="88"/>
  <c r="C368" i="88"/>
  <c r="C367" i="88"/>
  <c r="C366" i="88"/>
  <c r="C363" i="88"/>
  <c r="C358" i="88"/>
  <c r="K357" i="88"/>
  <c r="J357" i="88"/>
  <c r="I357" i="88"/>
  <c r="H357" i="88"/>
  <c r="G357" i="88"/>
  <c r="C342" i="88"/>
  <c r="K341" i="88"/>
  <c r="J341" i="88"/>
  <c r="I341" i="88"/>
  <c r="H341" i="88"/>
  <c r="G341" i="88"/>
  <c r="C324" i="88"/>
  <c r="O306" i="88"/>
  <c r="O323" i="88" s="1"/>
  <c r="C277" i="88"/>
  <c r="C275" i="88"/>
  <c r="C272" i="88"/>
  <c r="C269" i="88"/>
  <c r="C268" i="88"/>
  <c r="C266" i="88"/>
  <c r="C264" i="88"/>
  <c r="C261" i="88"/>
  <c r="C256" i="88"/>
  <c r="C249" i="88"/>
  <c r="C289" i="88"/>
  <c r="C287" i="88"/>
  <c r="C286" i="88"/>
  <c r="C281" i="88"/>
  <c r="C278" i="88"/>
  <c r="C276" i="88"/>
  <c r="C274" i="88"/>
  <c r="C273" i="88"/>
  <c r="C270" i="88"/>
  <c r="C265" i="88"/>
  <c r="C262" i="88"/>
  <c r="C260" i="88"/>
  <c r="C259" i="88"/>
  <c r="C254" i="88"/>
  <c r="C253" i="88"/>
  <c r="C251" i="88"/>
  <c r="C250" i="88"/>
  <c r="C247" i="88"/>
  <c r="C284" i="88"/>
  <c r="C283" i="88"/>
  <c r="C280" i="88"/>
  <c r="C271" i="88"/>
  <c r="C267" i="88"/>
  <c r="C263" i="88"/>
  <c r="C258" i="88"/>
  <c r="C257" i="88"/>
  <c r="C255" i="88"/>
  <c r="C252" i="88"/>
  <c r="C248" i="88"/>
  <c r="C246" i="88"/>
  <c r="Q245" i="88"/>
  <c r="Q306" i="88" s="1"/>
  <c r="Q323" i="88" s="1"/>
  <c r="P306" i="88"/>
  <c r="P323" i="88" s="1"/>
  <c r="K245" i="88"/>
  <c r="K306" i="88" s="1"/>
  <c r="K323" i="88" s="1"/>
  <c r="J245" i="88"/>
  <c r="J306" i="88" s="1"/>
  <c r="J323" i="88" s="1"/>
  <c r="I245" i="88"/>
  <c r="I306" i="88" s="1"/>
  <c r="I323" i="88" s="1"/>
  <c r="H245" i="88"/>
  <c r="H306" i="88" s="1"/>
  <c r="H323" i="88" s="1"/>
  <c r="G245" i="88"/>
  <c r="G306" i="88" s="1"/>
  <c r="G323" i="88" s="1"/>
  <c r="F245" i="88"/>
  <c r="F306" i="88" s="1"/>
  <c r="F323" i="88" s="1"/>
  <c r="E245" i="88"/>
  <c r="E306" i="88" s="1"/>
  <c r="E323" i="88" s="1"/>
  <c r="D245" i="88"/>
  <c r="D306" i="88" s="1"/>
  <c r="D323" i="88" s="1"/>
  <c r="C76" i="8"/>
  <c r="D76" i="8"/>
  <c r="E76" i="8"/>
  <c r="F76" i="8"/>
  <c r="G76" i="8"/>
  <c r="H76" i="8"/>
  <c r="I76" i="8"/>
  <c r="J76" i="8"/>
  <c r="K76" i="8"/>
  <c r="L76" i="8"/>
  <c r="B76" i="8"/>
  <c r="E16" i="6"/>
  <c r="F16" i="6"/>
  <c r="G16" i="6"/>
  <c r="H16" i="6"/>
  <c r="I16" i="6"/>
  <c r="J16" i="6"/>
  <c r="K16" i="6"/>
  <c r="L16" i="6"/>
  <c r="B16" i="6"/>
  <c r="H180" i="87"/>
  <c r="H181" i="87" s="1"/>
  <c r="H146" i="87"/>
  <c r="H147" i="87" s="1"/>
  <c r="J1" i="11"/>
  <c r="K2" i="20" s="1"/>
  <c r="K1" i="11"/>
  <c r="L2" i="20" s="1"/>
  <c r="I1" i="11"/>
  <c r="K1" i="79" s="1"/>
  <c r="K48" i="79" s="1"/>
  <c r="J1" i="9"/>
  <c r="J1" i="10" s="1"/>
  <c r="K1" i="9"/>
  <c r="K1" i="10" s="1"/>
  <c r="J1" i="8"/>
  <c r="K1" i="8"/>
  <c r="J1" i="80"/>
  <c r="K1" i="80"/>
  <c r="J1" i="7"/>
  <c r="K1" i="7"/>
  <c r="J1" i="6"/>
  <c r="K1" i="6"/>
  <c r="H201" i="87"/>
  <c r="H195" i="87"/>
  <c r="H88" i="87"/>
  <c r="H40" i="87"/>
  <c r="O3" i="20"/>
  <c r="D343" i="86"/>
  <c r="E343" i="86"/>
  <c r="F343" i="86"/>
  <c r="G343" i="86"/>
  <c r="H343" i="86"/>
  <c r="I343" i="86"/>
  <c r="J343" i="86"/>
  <c r="K343" i="86"/>
  <c r="L343" i="86"/>
  <c r="M343" i="86"/>
  <c r="N343" i="86"/>
  <c r="O343" i="86"/>
  <c r="C224" i="86"/>
  <c r="C225" i="86"/>
  <c r="C226" i="86"/>
  <c r="C227" i="86"/>
  <c r="C228" i="86"/>
  <c r="C229" i="86"/>
  <c r="C230" i="86"/>
  <c r="C231" i="86"/>
  <c r="C232" i="86"/>
  <c r="C233" i="86"/>
  <c r="C234" i="86"/>
  <c r="C235" i="86"/>
  <c r="C236" i="86"/>
  <c r="C237" i="86"/>
  <c r="C238" i="86"/>
  <c r="C239" i="86"/>
  <c r="C240" i="86"/>
  <c r="C241" i="86"/>
  <c r="C242" i="86"/>
  <c r="C243" i="86"/>
  <c r="C244" i="86"/>
  <c r="C245" i="86"/>
  <c r="C246" i="86"/>
  <c r="C247" i="86"/>
  <c r="C248" i="86"/>
  <c r="C249" i="86"/>
  <c r="C250" i="86"/>
  <c r="C251" i="86"/>
  <c r="C252" i="86"/>
  <c r="C253" i="86"/>
  <c r="C254" i="86"/>
  <c r="C255" i="86"/>
  <c r="C256" i="86"/>
  <c r="C257" i="86"/>
  <c r="C258" i="86"/>
  <c r="C259" i="86"/>
  <c r="C260" i="86"/>
  <c r="C261" i="86"/>
  <c r="C262" i="86"/>
  <c r="C263" i="86"/>
  <c r="C264" i="86"/>
  <c r="C265" i="86"/>
  <c r="C266" i="86"/>
  <c r="C267" i="86"/>
  <c r="C268" i="86"/>
  <c r="C269" i="86"/>
  <c r="C270" i="86"/>
  <c r="C271" i="86"/>
  <c r="C272" i="86"/>
  <c r="C203" i="86"/>
  <c r="C204" i="86"/>
  <c r="C205" i="86"/>
  <c r="C206" i="86"/>
  <c r="C207" i="86"/>
  <c r="C208" i="86"/>
  <c r="C209" i="86"/>
  <c r="C210" i="86"/>
  <c r="C211" i="86"/>
  <c r="C212" i="86"/>
  <c r="C213" i="86"/>
  <c r="C214" i="86"/>
  <c r="C215" i="86"/>
  <c r="C216" i="86"/>
  <c r="D118" i="86"/>
  <c r="E118" i="86"/>
  <c r="F118" i="86"/>
  <c r="G118" i="86"/>
  <c r="H118" i="86"/>
  <c r="I118" i="86"/>
  <c r="J118" i="86"/>
  <c r="K118" i="86"/>
  <c r="L118" i="86"/>
  <c r="M118" i="86"/>
  <c r="N118" i="86"/>
  <c r="O118" i="86"/>
  <c r="G119" i="86"/>
  <c r="G222" i="86" s="1"/>
  <c r="G275" i="86" s="1"/>
  <c r="G292" i="86" s="1"/>
  <c r="M119" i="86"/>
  <c r="C108" i="86" s="1"/>
  <c r="D220" i="86"/>
  <c r="E220" i="86"/>
  <c r="F220" i="86"/>
  <c r="G220" i="86"/>
  <c r="H220" i="86"/>
  <c r="I220" i="86"/>
  <c r="J220" i="86"/>
  <c r="K220" i="86"/>
  <c r="L220" i="86"/>
  <c r="M220" i="86"/>
  <c r="N220" i="86"/>
  <c r="O220" i="86"/>
  <c r="C342" i="86"/>
  <c r="C341" i="86"/>
  <c r="C340" i="86"/>
  <c r="C339" i="86"/>
  <c r="C338" i="86"/>
  <c r="C337" i="86"/>
  <c r="C336" i="86"/>
  <c r="C335" i="86"/>
  <c r="C334" i="86"/>
  <c r="C333" i="86"/>
  <c r="C332" i="86"/>
  <c r="C331" i="86"/>
  <c r="C330" i="86"/>
  <c r="C329" i="86"/>
  <c r="C328" i="86"/>
  <c r="C327" i="86"/>
  <c r="G326" i="86"/>
  <c r="C323" i="86"/>
  <c r="C322" i="86"/>
  <c r="C321" i="86"/>
  <c r="C320" i="86"/>
  <c r="C319" i="86"/>
  <c r="C318" i="86"/>
  <c r="C317" i="86"/>
  <c r="C316" i="86"/>
  <c r="C315" i="86"/>
  <c r="C314" i="86"/>
  <c r="C313" i="86"/>
  <c r="C312" i="86"/>
  <c r="C311" i="86"/>
  <c r="G310" i="86"/>
  <c r="C307" i="86"/>
  <c r="C306" i="86"/>
  <c r="C305" i="86"/>
  <c r="C304" i="86"/>
  <c r="C303" i="86"/>
  <c r="C302" i="86"/>
  <c r="C301" i="86"/>
  <c r="C300" i="86"/>
  <c r="C299" i="86"/>
  <c r="C298" i="86"/>
  <c r="C297" i="86"/>
  <c r="C296" i="86"/>
  <c r="C295" i="86"/>
  <c r="C294" i="86"/>
  <c r="C293" i="86"/>
  <c r="N277" i="86"/>
  <c r="M277" i="86"/>
  <c r="O277" i="86" s="1"/>
  <c r="C277" i="86"/>
  <c r="N276" i="86"/>
  <c r="M276" i="86"/>
  <c r="C280" i="86" s="1"/>
  <c r="O273" i="86"/>
  <c r="N273" i="86"/>
  <c r="M273" i="86"/>
  <c r="L273" i="86"/>
  <c r="K273" i="86"/>
  <c r="J273" i="86"/>
  <c r="I273" i="86"/>
  <c r="H273" i="86"/>
  <c r="G273" i="86"/>
  <c r="F273" i="86"/>
  <c r="E273" i="86"/>
  <c r="D273" i="86"/>
  <c r="C223" i="86"/>
  <c r="C219" i="86"/>
  <c r="C218" i="86"/>
  <c r="C217" i="86"/>
  <c r="C202" i="86"/>
  <c r="C201" i="86"/>
  <c r="C200" i="86"/>
  <c r="C199" i="86"/>
  <c r="C198" i="86"/>
  <c r="C197" i="86"/>
  <c r="C196" i="86"/>
  <c r="C195" i="86"/>
  <c r="C194" i="86"/>
  <c r="C193" i="86"/>
  <c r="C192" i="86"/>
  <c r="C191" i="86"/>
  <c r="C190" i="86"/>
  <c r="C189" i="86"/>
  <c r="C188" i="86"/>
  <c r="C187" i="86"/>
  <c r="C186" i="86"/>
  <c r="C185" i="86"/>
  <c r="C184" i="86"/>
  <c r="C183" i="86"/>
  <c r="C182" i="86"/>
  <c r="C181" i="86"/>
  <c r="C180" i="86"/>
  <c r="C179" i="86"/>
  <c r="C178" i="86"/>
  <c r="C177" i="86"/>
  <c r="C176" i="86"/>
  <c r="C175" i="86"/>
  <c r="C174" i="86"/>
  <c r="C173" i="86"/>
  <c r="C172" i="86"/>
  <c r="C171" i="86"/>
  <c r="C170" i="86"/>
  <c r="C169" i="86"/>
  <c r="C168" i="86"/>
  <c r="C167" i="86"/>
  <c r="C166" i="86"/>
  <c r="C165" i="86"/>
  <c r="C164" i="86"/>
  <c r="C163" i="86"/>
  <c r="C162" i="86"/>
  <c r="C161" i="86"/>
  <c r="C160" i="86"/>
  <c r="C159" i="86"/>
  <c r="C158" i="86"/>
  <c r="C157" i="86"/>
  <c r="C156" i="86"/>
  <c r="C155" i="86"/>
  <c r="C154" i="86"/>
  <c r="C153" i="86"/>
  <c r="C152" i="86"/>
  <c r="C151" i="86"/>
  <c r="C150" i="86"/>
  <c r="C149" i="86"/>
  <c r="C148" i="86"/>
  <c r="C147" i="86"/>
  <c r="C146" i="86"/>
  <c r="C145" i="86"/>
  <c r="C144" i="86"/>
  <c r="C143" i="86"/>
  <c r="C142" i="86"/>
  <c r="C141" i="86"/>
  <c r="C140" i="86"/>
  <c r="C139" i="86"/>
  <c r="C138" i="86"/>
  <c r="C137" i="86"/>
  <c r="C136" i="86"/>
  <c r="C135" i="86"/>
  <c r="C134" i="86"/>
  <c r="C133" i="86"/>
  <c r="C132" i="86"/>
  <c r="C131" i="86"/>
  <c r="C130" i="86"/>
  <c r="C129" i="86"/>
  <c r="C128" i="86"/>
  <c r="C127" i="86"/>
  <c r="C126" i="86"/>
  <c r="C125" i="86"/>
  <c r="C124" i="86"/>
  <c r="C123" i="86"/>
  <c r="C122" i="86"/>
  <c r="C121" i="86"/>
  <c r="C120" i="86"/>
  <c r="O48" i="86"/>
  <c r="O119" i="86" s="1"/>
  <c r="O222" i="86" s="1"/>
  <c r="N48" i="86"/>
  <c r="N119" i="86" s="1"/>
  <c r="N222" i="86" s="1"/>
  <c r="N275" i="86" s="1"/>
  <c r="N292" i="86" s="1"/>
  <c r="M48" i="86"/>
  <c r="G48" i="86"/>
  <c r="F48" i="86"/>
  <c r="F119" i="86" s="1"/>
  <c r="F222" i="86" s="1"/>
  <c r="F275" i="86" s="1"/>
  <c r="F292" i="86" s="1"/>
  <c r="E48" i="86"/>
  <c r="D48" i="86"/>
  <c r="D119" i="86" s="1"/>
  <c r="D222" i="86" s="1"/>
  <c r="D275" i="86" s="1"/>
  <c r="D292" i="86" s="1"/>
  <c r="O47" i="86"/>
  <c r="N47" i="86"/>
  <c r="M47" i="86"/>
  <c r="C45" i="86" s="1"/>
  <c r="L47" i="86"/>
  <c r="K47" i="86"/>
  <c r="J47" i="86"/>
  <c r="I47" i="86"/>
  <c r="H47" i="86"/>
  <c r="G47" i="86"/>
  <c r="F47" i="86"/>
  <c r="E47" i="86"/>
  <c r="D47" i="86"/>
  <c r="F16" i="5"/>
  <c r="G16" i="5"/>
  <c r="H16" i="5"/>
  <c r="I16" i="5"/>
  <c r="L16" i="5"/>
  <c r="E16" i="5"/>
  <c r="B16" i="5"/>
  <c r="E124" i="85"/>
  <c r="E118" i="85"/>
  <c r="E6" i="85"/>
  <c r="E7" i="85" s="1"/>
  <c r="E78" i="85"/>
  <c r="E42" i="85"/>
  <c r="E19" i="85"/>
  <c r="C295" i="84"/>
  <c r="C315" i="84"/>
  <c r="C314" i="84"/>
  <c r="C313" i="84"/>
  <c r="C312" i="84"/>
  <c r="C311" i="84"/>
  <c r="C310" i="84"/>
  <c r="C309" i="84"/>
  <c r="C308" i="84"/>
  <c r="C307" i="84"/>
  <c r="C306" i="84"/>
  <c r="C305" i="84"/>
  <c r="C304" i="84"/>
  <c r="C303" i="84"/>
  <c r="C302" i="84"/>
  <c r="C301" i="84"/>
  <c r="C300" i="84"/>
  <c r="C316" i="84" s="1"/>
  <c r="G299" i="84"/>
  <c r="C296" i="84"/>
  <c r="C292" i="84"/>
  <c r="C288" i="84"/>
  <c r="C284" i="84"/>
  <c r="G283" i="84"/>
  <c r="C280" i="84"/>
  <c r="C279" i="84"/>
  <c r="C278" i="84"/>
  <c r="C277" i="84"/>
  <c r="C276" i="84"/>
  <c r="C275" i="84"/>
  <c r="C274" i="84"/>
  <c r="C273" i="84"/>
  <c r="C272" i="84"/>
  <c r="C271" i="84"/>
  <c r="C270" i="84"/>
  <c r="C269" i="84"/>
  <c r="C268" i="84"/>
  <c r="C267" i="84"/>
  <c r="C266" i="84"/>
  <c r="C262" i="84"/>
  <c r="C258" i="84"/>
  <c r="C254" i="84"/>
  <c r="O250" i="84"/>
  <c r="N250" i="84"/>
  <c r="M250" i="84"/>
  <c r="C250" i="84" s="1"/>
  <c r="O249" i="84"/>
  <c r="N249" i="84"/>
  <c r="M249" i="84"/>
  <c r="C261" i="84" s="1"/>
  <c r="O246" i="84"/>
  <c r="N246" i="84"/>
  <c r="M246" i="84"/>
  <c r="L246" i="84"/>
  <c r="K246" i="84"/>
  <c r="J246" i="84"/>
  <c r="I246" i="84"/>
  <c r="H246" i="84"/>
  <c r="G246" i="84"/>
  <c r="F246" i="84"/>
  <c r="E246" i="84"/>
  <c r="D246" i="84"/>
  <c r="C201" i="84"/>
  <c r="C200" i="84"/>
  <c r="O197" i="84"/>
  <c r="N197" i="84"/>
  <c r="M197" i="84"/>
  <c r="L197" i="84"/>
  <c r="K197" i="84"/>
  <c r="J197" i="84"/>
  <c r="I197" i="84"/>
  <c r="H197" i="84"/>
  <c r="G197" i="84"/>
  <c r="F197" i="84"/>
  <c r="E197" i="84"/>
  <c r="D197" i="84"/>
  <c r="C196" i="84"/>
  <c r="C195" i="84"/>
  <c r="C194" i="84"/>
  <c r="C193" i="84"/>
  <c r="C192" i="84"/>
  <c r="C191" i="84"/>
  <c r="C190" i="84"/>
  <c r="C189" i="84"/>
  <c r="C188" i="84"/>
  <c r="C187" i="84"/>
  <c r="C186" i="84"/>
  <c r="C185" i="84"/>
  <c r="C184" i="84"/>
  <c r="C183" i="84"/>
  <c r="C182" i="84"/>
  <c r="C181" i="84"/>
  <c r="C180" i="84"/>
  <c r="C179" i="84"/>
  <c r="C178" i="84"/>
  <c r="C177" i="84"/>
  <c r="C176" i="84"/>
  <c r="C175" i="84"/>
  <c r="C174" i="84"/>
  <c r="C173" i="84"/>
  <c r="C172" i="84"/>
  <c r="C171" i="84"/>
  <c r="C170" i="84"/>
  <c r="C169" i="84"/>
  <c r="C168" i="84"/>
  <c r="C167" i="84"/>
  <c r="C166" i="84"/>
  <c r="C165" i="84"/>
  <c r="C164" i="84"/>
  <c r="C163" i="84"/>
  <c r="C162" i="84"/>
  <c r="C161" i="84"/>
  <c r="C160" i="84"/>
  <c r="C159" i="84"/>
  <c r="C158" i="84"/>
  <c r="C157" i="84"/>
  <c r="C156" i="84"/>
  <c r="C155" i="84"/>
  <c r="C154" i="84"/>
  <c r="C153" i="84"/>
  <c r="C152" i="84"/>
  <c r="C151" i="84"/>
  <c r="C150" i="84"/>
  <c r="C149" i="84"/>
  <c r="C148" i="84"/>
  <c r="C147" i="84"/>
  <c r="C146" i="84"/>
  <c r="C145" i="84"/>
  <c r="C144" i="84"/>
  <c r="C143" i="84"/>
  <c r="C142" i="84"/>
  <c r="C141" i="84"/>
  <c r="C140" i="84"/>
  <c r="C139" i="84"/>
  <c r="C138" i="84"/>
  <c r="C137" i="84"/>
  <c r="C136" i="84"/>
  <c r="C135" i="84"/>
  <c r="C134" i="84"/>
  <c r="C133" i="84"/>
  <c r="C132" i="84"/>
  <c r="C131" i="84"/>
  <c r="C130" i="84"/>
  <c r="C129" i="84"/>
  <c r="C128" i="84"/>
  <c r="C127" i="84"/>
  <c r="C126" i="84"/>
  <c r="C125" i="84"/>
  <c r="C124" i="84"/>
  <c r="C123" i="84"/>
  <c r="C122" i="84"/>
  <c r="C121" i="84"/>
  <c r="C120" i="84"/>
  <c r="C119" i="84"/>
  <c r="C118" i="84"/>
  <c r="C117" i="84"/>
  <c r="C116" i="84"/>
  <c r="C115" i="84"/>
  <c r="C114" i="84"/>
  <c r="C113" i="84"/>
  <c r="C112" i="84"/>
  <c r="C111" i="84"/>
  <c r="C197" i="84" s="1"/>
  <c r="G110" i="84"/>
  <c r="G199" i="84" s="1"/>
  <c r="G248" i="84" s="1"/>
  <c r="G265" i="84" s="1"/>
  <c r="E110" i="84"/>
  <c r="E199" i="84" s="1"/>
  <c r="E248" i="84" s="1"/>
  <c r="E265" i="84" s="1"/>
  <c r="M109" i="84"/>
  <c r="C107" i="84" s="1"/>
  <c r="L109" i="84"/>
  <c r="K109" i="84"/>
  <c r="J109" i="84"/>
  <c r="I109" i="84"/>
  <c r="H109" i="84"/>
  <c r="G109" i="84"/>
  <c r="F109" i="84"/>
  <c r="E109" i="84"/>
  <c r="D109" i="84"/>
  <c r="N109" i="84"/>
  <c r="O48" i="84"/>
  <c r="O110" i="84" s="1"/>
  <c r="O199" i="84" s="1"/>
  <c r="O248" i="84" s="1"/>
  <c r="O265" i="84" s="1"/>
  <c r="N48" i="84"/>
  <c r="N110" i="84" s="1"/>
  <c r="N199" i="84" s="1"/>
  <c r="N248" i="84" s="1"/>
  <c r="N265" i="84" s="1"/>
  <c r="M48" i="84"/>
  <c r="M110" i="84" s="1"/>
  <c r="G48" i="84"/>
  <c r="F48" i="84"/>
  <c r="F110" i="84" s="1"/>
  <c r="F199" i="84" s="1"/>
  <c r="F248" i="84" s="1"/>
  <c r="F265" i="84" s="1"/>
  <c r="E48" i="84"/>
  <c r="D48" i="84"/>
  <c r="D110" i="84" s="1"/>
  <c r="D199" i="84" s="1"/>
  <c r="D248" i="84" s="1"/>
  <c r="D265" i="84" s="1"/>
  <c r="N47" i="84"/>
  <c r="L47" i="84"/>
  <c r="K47" i="84"/>
  <c r="J47" i="84"/>
  <c r="I47" i="84"/>
  <c r="H47" i="84"/>
  <c r="G47" i="84"/>
  <c r="F47" i="84"/>
  <c r="E47" i="84"/>
  <c r="D47" i="84"/>
  <c r="F104" i="83"/>
  <c r="F88" i="83"/>
  <c r="F89" i="83"/>
  <c r="F92" i="83" s="1"/>
  <c r="F90" i="83"/>
  <c r="F93" i="83" s="1"/>
  <c r="F91" i="83"/>
  <c r="F94" i="83" s="1"/>
  <c r="F87" i="83"/>
  <c r="F54" i="83"/>
  <c r="F28" i="83"/>
  <c r="F6" i="83"/>
  <c r="O118" i="20"/>
  <c r="O40" i="20"/>
  <c r="O45" i="20"/>
  <c r="O50" i="20"/>
  <c r="O55" i="20"/>
  <c r="O60" i="20"/>
  <c r="O92" i="20"/>
  <c r="O87" i="20"/>
  <c r="O82" i="20"/>
  <c r="O77" i="20"/>
  <c r="O97" i="20"/>
  <c r="O113" i="20"/>
  <c r="O123" i="20"/>
  <c r="O28" i="20"/>
  <c r="O8" i="20"/>
  <c r="O13" i="20"/>
  <c r="O18" i="20"/>
  <c r="C192" i="82"/>
  <c r="C191" i="82"/>
  <c r="D197" i="82"/>
  <c r="E197" i="82"/>
  <c r="F197" i="82"/>
  <c r="G197" i="82"/>
  <c r="H197" i="82"/>
  <c r="I197" i="82"/>
  <c r="J197" i="82"/>
  <c r="K197" i="82"/>
  <c r="L197" i="82"/>
  <c r="O199" i="82"/>
  <c r="O248" i="82" s="1"/>
  <c r="O265" i="82" s="1"/>
  <c r="N92" i="82"/>
  <c r="M92" i="82"/>
  <c r="N91" i="82"/>
  <c r="M91" i="82"/>
  <c r="N90" i="82"/>
  <c r="M90" i="82"/>
  <c r="N89" i="82"/>
  <c r="M89" i="82"/>
  <c r="N88" i="82"/>
  <c r="M88" i="82"/>
  <c r="N87" i="82"/>
  <c r="M87" i="82"/>
  <c r="N86" i="82"/>
  <c r="M86" i="82"/>
  <c r="N85" i="82"/>
  <c r="M85" i="82"/>
  <c r="N84" i="82"/>
  <c r="M84" i="82"/>
  <c r="N83" i="82"/>
  <c r="M83" i="82"/>
  <c r="N82" i="82"/>
  <c r="M82" i="82"/>
  <c r="N81" i="82"/>
  <c r="M81" i="82"/>
  <c r="N80" i="82"/>
  <c r="M80" i="82"/>
  <c r="N79" i="82"/>
  <c r="M79" i="82"/>
  <c r="N78" i="82"/>
  <c r="M78" i="82"/>
  <c r="N77" i="82"/>
  <c r="O77" i="82" s="1"/>
  <c r="M77" i="82"/>
  <c r="N76" i="82"/>
  <c r="M76" i="82"/>
  <c r="N75" i="82"/>
  <c r="M75" i="82"/>
  <c r="N74" i="82"/>
  <c r="M74" i="82"/>
  <c r="N73" i="82"/>
  <c r="M73" i="82"/>
  <c r="O73" i="82" s="1"/>
  <c r="N72" i="82"/>
  <c r="M72" i="82"/>
  <c r="O72" i="82" s="1"/>
  <c r="N71" i="82"/>
  <c r="M71" i="82"/>
  <c r="O71" i="82" s="1"/>
  <c r="N70" i="82"/>
  <c r="M70" i="82"/>
  <c r="O70" i="82" s="1"/>
  <c r="N69" i="82"/>
  <c r="M69" i="82"/>
  <c r="O69" i="82" s="1"/>
  <c r="N68" i="82"/>
  <c r="M68" i="82"/>
  <c r="N67" i="82"/>
  <c r="M67" i="82"/>
  <c r="O67" i="82" s="1"/>
  <c r="N66" i="82"/>
  <c r="M66" i="82"/>
  <c r="N65" i="82"/>
  <c r="M65" i="82"/>
  <c r="O65" i="82" s="1"/>
  <c r="N64" i="82"/>
  <c r="M64" i="82"/>
  <c r="O64" i="82" s="1"/>
  <c r="N63" i="82"/>
  <c r="M63" i="82"/>
  <c r="O63" i="82" s="1"/>
  <c r="N62" i="82"/>
  <c r="M62" i="82"/>
  <c r="O62" i="82" s="1"/>
  <c r="N61" i="82"/>
  <c r="M61" i="82"/>
  <c r="N60" i="82"/>
  <c r="M60" i="82"/>
  <c r="O60" i="82" s="1"/>
  <c r="N59" i="82"/>
  <c r="M59" i="82"/>
  <c r="O59" i="82" s="1"/>
  <c r="N58" i="82"/>
  <c r="M58" i="82"/>
  <c r="O58" i="82" s="1"/>
  <c r="N57" i="82"/>
  <c r="M57" i="82"/>
  <c r="O57" i="82" s="1"/>
  <c r="N56" i="82"/>
  <c r="M56" i="82"/>
  <c r="O56" i="82" s="1"/>
  <c r="N55" i="82"/>
  <c r="M55" i="82"/>
  <c r="N54" i="82"/>
  <c r="M54" i="82"/>
  <c r="N53" i="82"/>
  <c r="O53" i="82" s="1"/>
  <c r="M53" i="82"/>
  <c r="N52" i="82"/>
  <c r="M52" i="82"/>
  <c r="N51" i="82"/>
  <c r="M51" i="82"/>
  <c r="N50" i="82"/>
  <c r="M50" i="82"/>
  <c r="N49" i="82"/>
  <c r="M49" i="82"/>
  <c r="N32" i="82"/>
  <c r="M32" i="82"/>
  <c r="N31" i="82"/>
  <c r="M31" i="82"/>
  <c r="N30" i="82"/>
  <c r="O30" i="82" s="1"/>
  <c r="M30" i="82"/>
  <c r="N29" i="82"/>
  <c r="M29" i="82"/>
  <c r="N28" i="82"/>
  <c r="M28" i="82"/>
  <c r="N27" i="82"/>
  <c r="M27" i="82"/>
  <c r="N26" i="82"/>
  <c r="M26" i="82"/>
  <c r="N25" i="82"/>
  <c r="M25" i="82"/>
  <c r="N24" i="82"/>
  <c r="M24" i="82"/>
  <c r="N23" i="82"/>
  <c r="O23" i="82" s="1"/>
  <c r="M23" i="82"/>
  <c r="N22" i="82"/>
  <c r="M22" i="82"/>
  <c r="N21" i="82"/>
  <c r="M21" i="82"/>
  <c r="N20" i="82"/>
  <c r="M20" i="82"/>
  <c r="O19" i="82"/>
  <c r="N19" i="82"/>
  <c r="M19" i="82"/>
  <c r="N18" i="82"/>
  <c r="M18" i="82"/>
  <c r="N17" i="82"/>
  <c r="M17" i="82"/>
  <c r="O17" i="82" s="1"/>
  <c r="N16" i="82"/>
  <c r="M16" i="82"/>
  <c r="O16" i="82" s="1"/>
  <c r="N15" i="82"/>
  <c r="M15" i="82"/>
  <c r="O15" i="82" s="1"/>
  <c r="N14" i="82"/>
  <c r="M14" i="82"/>
  <c r="N13" i="82"/>
  <c r="M13" i="82"/>
  <c r="N12" i="82"/>
  <c r="M12" i="82"/>
  <c r="N11" i="82"/>
  <c r="M11" i="82"/>
  <c r="O11" i="82" s="1"/>
  <c r="N10" i="82"/>
  <c r="M10" i="82"/>
  <c r="N9" i="82"/>
  <c r="M9" i="82"/>
  <c r="O9" i="82" s="1"/>
  <c r="N8" i="82"/>
  <c r="M8" i="82"/>
  <c r="O8" i="82" s="1"/>
  <c r="N7" i="82"/>
  <c r="M7" i="82"/>
  <c r="N6" i="82"/>
  <c r="M6" i="82"/>
  <c r="N5" i="82"/>
  <c r="M5" i="82"/>
  <c r="N4" i="82"/>
  <c r="M4" i="82"/>
  <c r="O4" i="82" s="1"/>
  <c r="N3" i="82"/>
  <c r="M3" i="82"/>
  <c r="O3" i="82" s="1"/>
  <c r="N2" i="82"/>
  <c r="M2" i="82"/>
  <c r="G299" i="82"/>
  <c r="G283" i="82"/>
  <c r="N250" i="82"/>
  <c r="M250" i="82"/>
  <c r="N249" i="82"/>
  <c r="M249" i="82"/>
  <c r="C261" i="82" s="1"/>
  <c r="L246" i="82"/>
  <c r="K246" i="82"/>
  <c r="J246" i="82"/>
  <c r="I246" i="82"/>
  <c r="H246" i="82"/>
  <c r="G246" i="82"/>
  <c r="F246" i="82"/>
  <c r="E246" i="82"/>
  <c r="D246" i="82"/>
  <c r="C169" i="82"/>
  <c r="C125" i="82"/>
  <c r="G110" i="82"/>
  <c r="G199" i="82" s="1"/>
  <c r="G248" i="82" s="1"/>
  <c r="G265" i="82" s="1"/>
  <c r="L109" i="82"/>
  <c r="K109" i="82"/>
  <c r="J109" i="82"/>
  <c r="I109" i="82"/>
  <c r="H109" i="82"/>
  <c r="G109" i="82"/>
  <c r="F109" i="82"/>
  <c r="E109" i="82"/>
  <c r="D109" i="82"/>
  <c r="O48" i="82"/>
  <c r="O110" i="82" s="1"/>
  <c r="N48" i="82"/>
  <c r="N110" i="82" s="1"/>
  <c r="N199" i="82" s="1"/>
  <c r="N248" i="82" s="1"/>
  <c r="N265" i="82" s="1"/>
  <c r="M48" i="82"/>
  <c r="M110" i="82" s="1"/>
  <c r="M199" i="82" s="1"/>
  <c r="G48" i="82"/>
  <c r="F48" i="82"/>
  <c r="F110" i="82" s="1"/>
  <c r="F199" i="82" s="1"/>
  <c r="E48" i="82"/>
  <c r="E110" i="82" s="1"/>
  <c r="D48" i="82"/>
  <c r="D110" i="82" s="1"/>
  <c r="D199" i="82" s="1"/>
  <c r="L47" i="82"/>
  <c r="K47" i="82"/>
  <c r="J47" i="82"/>
  <c r="I47" i="82"/>
  <c r="H47" i="82"/>
  <c r="G47" i="82"/>
  <c r="F47" i="82"/>
  <c r="E47" i="82"/>
  <c r="D47" i="82"/>
  <c r="F68" i="81"/>
  <c r="F69" i="81" s="1"/>
  <c r="F70" i="81" s="1"/>
  <c r="F43" i="81"/>
  <c r="F44" i="81" s="1"/>
  <c r="F6" i="81"/>
  <c r="F7" i="81" s="1"/>
  <c r="F21" i="81"/>
  <c r="F22" i="81" s="1"/>
  <c r="F23" i="81" s="1"/>
  <c r="N289" i="79"/>
  <c r="M289" i="79"/>
  <c r="O289" i="79" s="1"/>
  <c r="N288" i="79"/>
  <c r="M288" i="79"/>
  <c r="N287" i="79"/>
  <c r="M287" i="79"/>
  <c r="O287" i="79" s="1"/>
  <c r="N286" i="79"/>
  <c r="M286" i="79"/>
  <c r="N285" i="79"/>
  <c r="M285" i="79"/>
  <c r="O285" i="79" s="1"/>
  <c r="N284" i="79"/>
  <c r="M284" i="79"/>
  <c r="N283" i="79"/>
  <c r="M283" i="79"/>
  <c r="O283" i="79" s="1"/>
  <c r="N282" i="79"/>
  <c r="M282" i="79"/>
  <c r="N269" i="79"/>
  <c r="M269" i="79"/>
  <c r="O269" i="79" s="1"/>
  <c r="N268" i="79"/>
  <c r="M268" i="79"/>
  <c r="N267" i="79"/>
  <c r="M267" i="79"/>
  <c r="N266" i="79"/>
  <c r="M266" i="79"/>
  <c r="N252" i="79"/>
  <c r="M252" i="79"/>
  <c r="N251" i="79"/>
  <c r="M251" i="79"/>
  <c r="N250" i="79"/>
  <c r="M250" i="79"/>
  <c r="N249" i="79"/>
  <c r="M249" i="79"/>
  <c r="C257" i="79" s="1"/>
  <c r="N248" i="79"/>
  <c r="M248" i="79"/>
  <c r="O248" i="79" s="1"/>
  <c r="N232" i="79"/>
  <c r="M232" i="79"/>
  <c r="C235" i="79" s="1"/>
  <c r="N231" i="79"/>
  <c r="M231" i="79"/>
  <c r="O231" i="79" s="1"/>
  <c r="D228" i="79"/>
  <c r="E228" i="79"/>
  <c r="F228" i="79"/>
  <c r="G228" i="79"/>
  <c r="H228" i="79"/>
  <c r="I228" i="79"/>
  <c r="J228" i="79"/>
  <c r="K228" i="79"/>
  <c r="L228" i="79"/>
  <c r="P230" i="79"/>
  <c r="N216" i="79"/>
  <c r="M216" i="79"/>
  <c r="N215" i="79"/>
  <c r="M215" i="79"/>
  <c r="O215" i="79" s="1"/>
  <c r="N214" i="79"/>
  <c r="M214" i="79"/>
  <c r="N213" i="79"/>
  <c r="M213" i="79"/>
  <c r="O213" i="79" s="1"/>
  <c r="N212" i="79"/>
  <c r="M212" i="79"/>
  <c r="N211" i="79"/>
  <c r="M211" i="79"/>
  <c r="O211" i="79" s="1"/>
  <c r="N210" i="79"/>
  <c r="M210" i="79"/>
  <c r="N209" i="79"/>
  <c r="M209" i="79"/>
  <c r="N208" i="79"/>
  <c r="M208" i="79"/>
  <c r="N207" i="79"/>
  <c r="M207" i="79"/>
  <c r="N206" i="79"/>
  <c r="M206" i="79"/>
  <c r="N205" i="79"/>
  <c r="M205" i="79"/>
  <c r="N204" i="79"/>
  <c r="M204" i="79"/>
  <c r="N203" i="79"/>
  <c r="M203" i="79"/>
  <c r="N202" i="79"/>
  <c r="M202" i="79"/>
  <c r="N201" i="79"/>
  <c r="M201" i="79"/>
  <c r="N200" i="79"/>
  <c r="M200" i="79"/>
  <c r="N199" i="79"/>
  <c r="M199" i="79"/>
  <c r="N198" i="79"/>
  <c r="M198" i="79"/>
  <c r="N197" i="79"/>
  <c r="M197" i="79"/>
  <c r="N196" i="79"/>
  <c r="M196" i="79"/>
  <c r="N195" i="79"/>
  <c r="M195" i="79"/>
  <c r="N194" i="79"/>
  <c r="M194" i="79"/>
  <c r="N193" i="79"/>
  <c r="M193" i="79"/>
  <c r="N192" i="79"/>
  <c r="M192" i="79"/>
  <c r="N191" i="79"/>
  <c r="M191" i="79"/>
  <c r="N190" i="79"/>
  <c r="M190" i="79"/>
  <c r="N189" i="79"/>
  <c r="M189" i="79"/>
  <c r="N188" i="79"/>
  <c r="M188" i="79"/>
  <c r="N187" i="79"/>
  <c r="M187" i="79"/>
  <c r="N186" i="79"/>
  <c r="M186" i="79"/>
  <c r="N185" i="79"/>
  <c r="M185" i="79"/>
  <c r="N184" i="79"/>
  <c r="M184" i="79"/>
  <c r="N183" i="79"/>
  <c r="M183" i="79"/>
  <c r="O183" i="79" s="1"/>
  <c r="N182" i="79"/>
  <c r="M182" i="79"/>
  <c r="O182" i="79" s="1"/>
  <c r="C239" i="79"/>
  <c r="C112" i="79"/>
  <c r="C113" i="79"/>
  <c r="C114" i="79"/>
  <c r="C115" i="79"/>
  <c r="C116" i="79"/>
  <c r="C117" i="79"/>
  <c r="C118" i="79"/>
  <c r="C119" i="79"/>
  <c r="C120" i="79"/>
  <c r="C121" i="79"/>
  <c r="C122" i="79"/>
  <c r="C123" i="79"/>
  <c r="C124" i="79"/>
  <c r="C125" i="79"/>
  <c r="C126" i="79"/>
  <c r="C127" i="79"/>
  <c r="C128" i="79"/>
  <c r="C129" i="79"/>
  <c r="C130" i="79"/>
  <c r="C131" i="79"/>
  <c r="C132" i="79"/>
  <c r="C133" i="79"/>
  <c r="C134" i="79"/>
  <c r="C135" i="79"/>
  <c r="C136" i="79"/>
  <c r="C137" i="79"/>
  <c r="C138" i="79"/>
  <c r="C139" i="79"/>
  <c r="C140" i="79"/>
  <c r="C141" i="79"/>
  <c r="C142" i="79"/>
  <c r="C143" i="79"/>
  <c r="C144" i="79"/>
  <c r="C145" i="79"/>
  <c r="C146" i="79"/>
  <c r="C147" i="79"/>
  <c r="C148" i="79"/>
  <c r="C149" i="79"/>
  <c r="C150" i="79"/>
  <c r="C151" i="79"/>
  <c r="C152" i="79"/>
  <c r="C153" i="79"/>
  <c r="C154" i="79"/>
  <c r="C155" i="79"/>
  <c r="C156" i="79"/>
  <c r="C157" i="79"/>
  <c r="C158" i="79"/>
  <c r="C159" i="79"/>
  <c r="C160" i="79"/>
  <c r="C161" i="79"/>
  <c r="C162" i="79"/>
  <c r="C163" i="79"/>
  <c r="C164" i="79"/>
  <c r="C165" i="79"/>
  <c r="C166" i="79"/>
  <c r="C167" i="79"/>
  <c r="C168" i="79"/>
  <c r="C169" i="79"/>
  <c r="C170" i="79"/>
  <c r="C171" i="79"/>
  <c r="C172" i="79"/>
  <c r="C173" i="79"/>
  <c r="C174" i="79"/>
  <c r="C175" i="79"/>
  <c r="C176" i="79"/>
  <c r="C177" i="79"/>
  <c r="C178" i="79"/>
  <c r="C111" i="79"/>
  <c r="D179" i="79"/>
  <c r="E179" i="79"/>
  <c r="F179" i="79"/>
  <c r="G179" i="79"/>
  <c r="H179" i="79"/>
  <c r="I179" i="79"/>
  <c r="J179" i="79"/>
  <c r="K179" i="79"/>
  <c r="L179" i="79"/>
  <c r="M179" i="79"/>
  <c r="N179" i="79"/>
  <c r="O179" i="79"/>
  <c r="N83" i="79"/>
  <c r="M83" i="79"/>
  <c r="N82" i="79"/>
  <c r="M82" i="79"/>
  <c r="N81" i="79"/>
  <c r="M81" i="79"/>
  <c r="N80" i="79"/>
  <c r="M80" i="79"/>
  <c r="N79" i="79"/>
  <c r="M79" i="79"/>
  <c r="N78" i="79"/>
  <c r="M78" i="79"/>
  <c r="N77" i="79"/>
  <c r="M77" i="79"/>
  <c r="N76" i="79"/>
  <c r="M76" i="79"/>
  <c r="N75" i="79"/>
  <c r="M75" i="79"/>
  <c r="N74" i="79"/>
  <c r="M74" i="79"/>
  <c r="N73" i="79"/>
  <c r="M73" i="79"/>
  <c r="N72" i="79"/>
  <c r="M72" i="79"/>
  <c r="N71" i="79"/>
  <c r="M71" i="79"/>
  <c r="N70" i="79"/>
  <c r="M70" i="79"/>
  <c r="N69" i="79"/>
  <c r="M69" i="79"/>
  <c r="N68" i="79"/>
  <c r="M68" i="79"/>
  <c r="N67" i="79"/>
  <c r="M67" i="79"/>
  <c r="N66" i="79"/>
  <c r="M66" i="79"/>
  <c r="N65" i="79"/>
  <c r="M65" i="79"/>
  <c r="N64" i="79"/>
  <c r="M64" i="79"/>
  <c r="N63" i="79"/>
  <c r="M63" i="79"/>
  <c r="N62" i="79"/>
  <c r="M62" i="79"/>
  <c r="N61" i="79"/>
  <c r="M61" i="79"/>
  <c r="N60" i="79"/>
  <c r="M60" i="79"/>
  <c r="N59" i="79"/>
  <c r="M59" i="79"/>
  <c r="N58" i="79"/>
  <c r="M58" i="79"/>
  <c r="N57" i="79"/>
  <c r="M57" i="79"/>
  <c r="N56" i="79"/>
  <c r="M56" i="79"/>
  <c r="N55" i="79"/>
  <c r="M55" i="79"/>
  <c r="N54" i="79"/>
  <c r="M54" i="79"/>
  <c r="N53" i="79"/>
  <c r="M53" i="79"/>
  <c r="N52" i="79"/>
  <c r="M52" i="79"/>
  <c r="N51" i="79"/>
  <c r="M51" i="79"/>
  <c r="N50" i="79"/>
  <c r="M50" i="79"/>
  <c r="N49" i="79"/>
  <c r="M49" i="79"/>
  <c r="N48" i="79"/>
  <c r="N110" i="79" s="1"/>
  <c r="N181" i="79" s="1"/>
  <c r="N230" i="79" s="1"/>
  <c r="N247" i="79" s="1"/>
  <c r="O48" i="79"/>
  <c r="O110" i="79" s="1"/>
  <c r="O181" i="79" s="1"/>
  <c r="O230" i="79" s="1"/>
  <c r="O247" i="79" s="1"/>
  <c r="M48" i="79"/>
  <c r="M110" i="79" s="1"/>
  <c r="M181" i="79" s="1"/>
  <c r="M230" i="79" s="1"/>
  <c r="M247" i="79" s="1"/>
  <c r="E48" i="79"/>
  <c r="E110" i="79" s="1"/>
  <c r="E181" i="79" s="1"/>
  <c r="E230" i="79" s="1"/>
  <c r="E247" i="79" s="1"/>
  <c r="F48" i="79"/>
  <c r="F110" i="79" s="1"/>
  <c r="F181" i="79" s="1"/>
  <c r="F230" i="79" s="1"/>
  <c r="F247" i="79" s="1"/>
  <c r="D48" i="79"/>
  <c r="D110" i="79" s="1"/>
  <c r="D181" i="79" s="1"/>
  <c r="D230" i="79" s="1"/>
  <c r="D247" i="79" s="1"/>
  <c r="D109" i="79"/>
  <c r="E109" i="79"/>
  <c r="F109" i="79"/>
  <c r="G109" i="79"/>
  <c r="H109" i="79"/>
  <c r="I109" i="79"/>
  <c r="J109" i="79"/>
  <c r="K109" i="79"/>
  <c r="L109" i="79"/>
  <c r="D47" i="79"/>
  <c r="E47" i="79"/>
  <c r="F47" i="79"/>
  <c r="G47" i="79"/>
  <c r="H47" i="79"/>
  <c r="I47" i="79"/>
  <c r="J47" i="79"/>
  <c r="K47" i="79"/>
  <c r="L47" i="79"/>
  <c r="M47" i="79"/>
  <c r="N47" i="79"/>
  <c r="O47" i="79"/>
  <c r="O4" i="80"/>
  <c r="O3" i="80"/>
  <c r="L1" i="80"/>
  <c r="I1" i="80"/>
  <c r="H1" i="80"/>
  <c r="G1" i="80"/>
  <c r="F1" i="80"/>
  <c r="E1" i="80"/>
  <c r="G97" i="78"/>
  <c r="G55" i="78"/>
  <c r="G23" i="78"/>
  <c r="G281" i="79"/>
  <c r="G265" i="79"/>
  <c r="G110" i="79"/>
  <c r="G181" i="79" s="1"/>
  <c r="G230" i="79" s="1"/>
  <c r="G247" i="79" s="1"/>
  <c r="G48" i="79"/>
  <c r="F1" i="11"/>
  <c r="H1" i="79" s="1"/>
  <c r="H48" i="79" s="1"/>
  <c r="G8" i="78"/>
  <c r="O23" i="20"/>
  <c r="O102" i="20"/>
  <c r="O70" i="20"/>
  <c r="O65" i="20"/>
  <c r="O33" i="20"/>
  <c r="C250" i="12"/>
  <c r="C251" i="12"/>
  <c r="C252" i="12"/>
  <c r="C253" i="12"/>
  <c r="C254" i="12"/>
  <c r="C255" i="12"/>
  <c r="C256" i="12"/>
  <c r="C257" i="12"/>
  <c r="C258" i="12"/>
  <c r="C259" i="12"/>
  <c r="C260" i="12"/>
  <c r="C261" i="12"/>
  <c r="C262" i="12"/>
  <c r="C263" i="12"/>
  <c r="C264" i="12"/>
  <c r="C249" i="12"/>
  <c r="N255" i="12"/>
  <c r="M255" i="12"/>
  <c r="N254" i="12"/>
  <c r="O254" i="12" s="1"/>
  <c r="M254" i="12"/>
  <c r="N253" i="12"/>
  <c r="O253" i="12" s="1"/>
  <c r="M253" i="12"/>
  <c r="N252" i="12"/>
  <c r="M252" i="12"/>
  <c r="N251" i="12"/>
  <c r="M251" i="12"/>
  <c r="N250" i="12"/>
  <c r="O250" i="12" s="1"/>
  <c r="M250" i="12"/>
  <c r="N249" i="12"/>
  <c r="O249" i="12" s="1"/>
  <c r="M249" i="12"/>
  <c r="C234" i="12"/>
  <c r="C235" i="12"/>
  <c r="C236" i="12"/>
  <c r="C237" i="12"/>
  <c r="C238" i="12"/>
  <c r="C239" i="12"/>
  <c r="C240" i="12"/>
  <c r="C241" i="12"/>
  <c r="C242" i="12"/>
  <c r="C243" i="12"/>
  <c r="C244" i="12"/>
  <c r="C245" i="12"/>
  <c r="C233" i="12"/>
  <c r="N233" i="12"/>
  <c r="M233" i="12"/>
  <c r="O233" i="12" s="1"/>
  <c r="G248" i="12"/>
  <c r="G232" i="12"/>
  <c r="G178" i="12"/>
  <c r="G111" i="12"/>
  <c r="H48" i="12"/>
  <c r="I48" i="12"/>
  <c r="J48" i="12"/>
  <c r="K48" i="12"/>
  <c r="L48" i="12"/>
  <c r="G48" i="12"/>
  <c r="C113" i="12"/>
  <c r="C114" i="12"/>
  <c r="C115" i="12"/>
  <c r="C116" i="12"/>
  <c r="C117" i="12"/>
  <c r="C118" i="12"/>
  <c r="C119" i="12"/>
  <c r="C120" i="12"/>
  <c r="C121" i="12"/>
  <c r="C122" i="12"/>
  <c r="C123" i="12"/>
  <c r="C124" i="12"/>
  <c r="C125" i="12"/>
  <c r="C126" i="12"/>
  <c r="C127" i="12"/>
  <c r="C128" i="12"/>
  <c r="C129" i="12"/>
  <c r="C130" i="12"/>
  <c r="C131" i="12"/>
  <c r="C132" i="12"/>
  <c r="C133" i="12"/>
  <c r="C134" i="12"/>
  <c r="C135" i="12"/>
  <c r="C136" i="12"/>
  <c r="C137" i="12"/>
  <c r="C138" i="12"/>
  <c r="C139" i="12"/>
  <c r="C140" i="12"/>
  <c r="C141" i="12"/>
  <c r="C142" i="12"/>
  <c r="C143" i="12"/>
  <c r="C144" i="12"/>
  <c r="C145" i="12"/>
  <c r="C146" i="12"/>
  <c r="C147" i="12"/>
  <c r="C148" i="12"/>
  <c r="C149" i="12"/>
  <c r="C150" i="12"/>
  <c r="C151" i="12"/>
  <c r="C152" i="12"/>
  <c r="C153" i="12"/>
  <c r="C154" i="12"/>
  <c r="C155" i="12"/>
  <c r="C156" i="12"/>
  <c r="C157" i="12"/>
  <c r="C158" i="12"/>
  <c r="C159" i="12"/>
  <c r="C160" i="12"/>
  <c r="C161" i="12"/>
  <c r="C162" i="12"/>
  <c r="C163" i="12"/>
  <c r="C164" i="12"/>
  <c r="C165" i="12"/>
  <c r="C166" i="12"/>
  <c r="C167" i="12"/>
  <c r="C168" i="12"/>
  <c r="C169" i="12"/>
  <c r="C170" i="12"/>
  <c r="C171" i="12"/>
  <c r="C172" i="12"/>
  <c r="C173" i="12"/>
  <c r="C174" i="12"/>
  <c r="C175" i="12"/>
  <c r="C176" i="12"/>
  <c r="C177" i="12"/>
  <c r="C112" i="12"/>
  <c r="C180" i="12"/>
  <c r="C181" i="12"/>
  <c r="C182" i="12"/>
  <c r="C183" i="12"/>
  <c r="C184" i="12"/>
  <c r="C185" i="12"/>
  <c r="C186" i="12"/>
  <c r="C187" i="12"/>
  <c r="C188" i="12"/>
  <c r="C189" i="12"/>
  <c r="C190" i="12"/>
  <c r="C191" i="12"/>
  <c r="C192" i="12"/>
  <c r="C193" i="12"/>
  <c r="C194" i="12"/>
  <c r="C195" i="12"/>
  <c r="C196" i="12"/>
  <c r="C197" i="12"/>
  <c r="C198" i="12"/>
  <c r="C199" i="12"/>
  <c r="C200" i="12"/>
  <c r="C201" i="12"/>
  <c r="C202" i="12"/>
  <c r="C203" i="12"/>
  <c r="C204" i="12"/>
  <c r="C205" i="12"/>
  <c r="C206" i="12"/>
  <c r="C207" i="12"/>
  <c r="C208" i="12"/>
  <c r="C209" i="12"/>
  <c r="C210" i="12"/>
  <c r="C211" i="12"/>
  <c r="C212" i="12"/>
  <c r="C179" i="12"/>
  <c r="B176" i="72"/>
  <c r="F1" i="6"/>
  <c r="G1" i="6"/>
  <c r="H1" i="6"/>
  <c r="I1" i="6"/>
  <c r="L1" i="6"/>
  <c r="E1" i="6"/>
  <c r="F1" i="7"/>
  <c r="G1" i="7"/>
  <c r="H1" i="7"/>
  <c r="I1" i="7"/>
  <c r="L1" i="7"/>
  <c r="E1" i="7"/>
  <c r="F1" i="8"/>
  <c r="G1" i="8"/>
  <c r="H1" i="8"/>
  <c r="I1" i="8"/>
  <c r="L1" i="8"/>
  <c r="E1" i="8"/>
  <c r="F1" i="9"/>
  <c r="F1" i="10" s="1"/>
  <c r="G1" i="9"/>
  <c r="G1" i="10" s="1"/>
  <c r="H1" i="9"/>
  <c r="H1" i="10" s="1"/>
  <c r="I1" i="9"/>
  <c r="I1" i="10" s="1"/>
  <c r="L1" i="9"/>
  <c r="L1" i="10" s="1"/>
  <c r="E1" i="9"/>
  <c r="E1" i="10" s="1"/>
  <c r="G1" i="11"/>
  <c r="I1" i="79" s="1"/>
  <c r="I48" i="79" s="1"/>
  <c r="H1" i="11"/>
  <c r="J1" i="79" s="1"/>
  <c r="J48" i="79" s="1"/>
  <c r="L1" i="11"/>
  <c r="L1" i="79" s="1"/>
  <c r="L48" i="79" s="1"/>
  <c r="E1" i="11"/>
  <c r="F2" i="20" s="1"/>
  <c r="O8" i="7" l="1"/>
  <c r="O39" i="11"/>
  <c r="O41" i="11"/>
  <c r="H9" i="89"/>
  <c r="L1" i="88"/>
  <c r="L357" i="88" s="1"/>
  <c r="O58" i="10"/>
  <c r="O36" i="10"/>
  <c r="O60" i="10"/>
  <c r="O88" i="9"/>
  <c r="O97" i="9"/>
  <c r="O83" i="9"/>
  <c r="O70" i="9"/>
  <c r="O47" i="8"/>
  <c r="O39" i="8"/>
  <c r="O49" i="8"/>
  <c r="O46" i="8"/>
  <c r="H149" i="89"/>
  <c r="H91" i="89"/>
  <c r="H93" i="89" s="1"/>
  <c r="H92" i="89"/>
  <c r="H43" i="89"/>
  <c r="H202" i="89"/>
  <c r="N1" i="88"/>
  <c r="N47" i="88" s="1"/>
  <c r="M2" i="20"/>
  <c r="M1" i="88"/>
  <c r="M47" i="88" s="1"/>
  <c r="O53" i="8"/>
  <c r="O106" i="9"/>
  <c r="O45" i="10"/>
  <c r="O69" i="10"/>
  <c r="C308" i="88"/>
  <c r="C320" i="88"/>
  <c r="C313" i="88"/>
  <c r="C309" i="88"/>
  <c r="Q308" i="88"/>
  <c r="C307" i="88"/>
  <c r="C317" i="88"/>
  <c r="C321" i="88"/>
  <c r="C310" i="88"/>
  <c r="C318" i="88"/>
  <c r="C311" i="88"/>
  <c r="C315" i="88"/>
  <c r="C319" i="88"/>
  <c r="C314" i="88"/>
  <c r="Q307" i="88"/>
  <c r="C312" i="88"/>
  <c r="C316" i="88"/>
  <c r="O42" i="11"/>
  <c r="O45" i="11"/>
  <c r="O32" i="11"/>
  <c r="O40" i="11"/>
  <c r="O33" i="11"/>
  <c r="O61" i="10"/>
  <c r="O41" i="10"/>
  <c r="O52" i="10"/>
  <c r="O70" i="10"/>
  <c r="O35" i="10"/>
  <c r="O73" i="10"/>
  <c r="O31" i="10"/>
  <c r="O37" i="10"/>
  <c r="O105" i="9"/>
  <c r="O101" i="9"/>
  <c r="O96" i="9"/>
  <c r="O94" i="9"/>
  <c r="O91" i="9"/>
  <c r="O108" i="9"/>
  <c r="O47" i="9"/>
  <c r="O73" i="9"/>
  <c r="O31" i="8"/>
  <c r="O10" i="7"/>
  <c r="O7" i="7"/>
  <c r="O6" i="6"/>
  <c r="O9" i="6"/>
  <c r="H148" i="87"/>
  <c r="H182" i="87"/>
  <c r="O4" i="7"/>
  <c r="I1" i="86"/>
  <c r="I326" i="86" s="1"/>
  <c r="J1" i="86"/>
  <c r="J119" i="86" s="1"/>
  <c r="J222" i="86" s="1"/>
  <c r="J275" i="86" s="1"/>
  <c r="J292" i="86" s="1"/>
  <c r="K1" i="86"/>
  <c r="K326" i="86" s="1"/>
  <c r="H1" i="86"/>
  <c r="H119" i="86" s="1"/>
  <c r="H222" i="86" s="1"/>
  <c r="H275" i="86" s="1"/>
  <c r="H292" i="86" s="1"/>
  <c r="L1" i="86"/>
  <c r="L119" i="86" s="1"/>
  <c r="L222" i="86" s="1"/>
  <c r="L275" i="86" s="1"/>
  <c r="L292" i="86" s="1"/>
  <c r="H202" i="87"/>
  <c r="H41" i="87"/>
  <c r="H7" i="87"/>
  <c r="H89" i="87"/>
  <c r="H203" i="87"/>
  <c r="O42" i="8"/>
  <c r="O32" i="8"/>
  <c r="O44" i="8"/>
  <c r="O15" i="8"/>
  <c r="O20" i="8"/>
  <c r="O38" i="10"/>
  <c r="O30" i="11"/>
  <c r="M222" i="86"/>
  <c r="C290" i="86"/>
  <c r="C109" i="86"/>
  <c r="I119" i="86"/>
  <c r="I222" i="86" s="1"/>
  <c r="I275" i="86" s="1"/>
  <c r="I292" i="86" s="1"/>
  <c r="C102" i="86"/>
  <c r="C105" i="86"/>
  <c r="C107" i="86"/>
  <c r="C103" i="86"/>
  <c r="C104" i="86"/>
  <c r="C110" i="86"/>
  <c r="C106" i="86"/>
  <c r="E119" i="86"/>
  <c r="E222" i="86" s="1"/>
  <c r="E275" i="86" s="1"/>
  <c r="E292" i="86" s="1"/>
  <c r="C289" i="86"/>
  <c r="C309" i="86"/>
  <c r="C220" i="86"/>
  <c r="C276" i="86"/>
  <c r="C282" i="86"/>
  <c r="C284" i="86"/>
  <c r="C325" i="86"/>
  <c r="I48" i="86"/>
  <c r="O275" i="86"/>
  <c r="O292" i="86" s="1"/>
  <c r="C278" i="86"/>
  <c r="C286" i="86"/>
  <c r="C343" i="86"/>
  <c r="C33" i="86"/>
  <c r="C13" i="86"/>
  <c r="C25" i="86"/>
  <c r="C9" i="86"/>
  <c r="C17" i="86"/>
  <c r="C29" i="86"/>
  <c r="C37" i="86"/>
  <c r="C21" i="86"/>
  <c r="C5" i="86"/>
  <c r="C40" i="86"/>
  <c r="C36" i="86"/>
  <c r="C32" i="86"/>
  <c r="C28" i="86"/>
  <c r="C24" i="86"/>
  <c r="C20" i="86"/>
  <c r="C16" i="86"/>
  <c r="C12" i="86"/>
  <c r="C8" i="86"/>
  <c r="C4" i="86"/>
  <c r="C39" i="86"/>
  <c r="C35" i="86"/>
  <c r="C31" i="86"/>
  <c r="C27" i="86"/>
  <c r="C23" i="86"/>
  <c r="C19" i="86"/>
  <c r="C15" i="86"/>
  <c r="C11" i="86"/>
  <c r="C7" i="86"/>
  <c r="C3" i="86"/>
  <c r="C38" i="86"/>
  <c r="C34" i="86"/>
  <c r="C30" i="86"/>
  <c r="C26" i="86"/>
  <c r="C22" i="86"/>
  <c r="C18" i="86"/>
  <c r="C14" i="86"/>
  <c r="C10" i="86"/>
  <c r="C6" i="86"/>
  <c r="C2" i="86"/>
  <c r="C116" i="86"/>
  <c r="C112" i="86"/>
  <c r="C99" i="86"/>
  <c r="C95" i="86"/>
  <c r="C91" i="86"/>
  <c r="C87" i="86"/>
  <c r="C83" i="86"/>
  <c r="C79" i="86"/>
  <c r="C75" i="86"/>
  <c r="C71" i="86"/>
  <c r="C67" i="86"/>
  <c r="C63" i="86"/>
  <c r="C59" i="86"/>
  <c r="C55" i="86"/>
  <c r="C51" i="86"/>
  <c r="C115" i="86"/>
  <c r="C111" i="86"/>
  <c r="C98" i="86"/>
  <c r="C94" i="86"/>
  <c r="C90" i="86"/>
  <c r="C86" i="86"/>
  <c r="C114" i="86"/>
  <c r="C101" i="86"/>
  <c r="C97" i="86"/>
  <c r="C93" i="86"/>
  <c r="C89" i="86"/>
  <c r="C85" i="86"/>
  <c r="C81" i="86"/>
  <c r="C77" i="86"/>
  <c r="C73" i="86"/>
  <c r="C69" i="86"/>
  <c r="C65" i="86"/>
  <c r="C61" i="86"/>
  <c r="C57" i="86"/>
  <c r="C53" i="86"/>
  <c r="C49" i="86"/>
  <c r="C117" i="86"/>
  <c r="C113" i="86"/>
  <c r="C52" i="86"/>
  <c r="C60" i="86"/>
  <c r="C68" i="86"/>
  <c r="C76" i="86"/>
  <c r="C84" i="86"/>
  <c r="C100" i="86"/>
  <c r="C54" i="86"/>
  <c r="C62" i="86"/>
  <c r="C70" i="86"/>
  <c r="C78" i="86"/>
  <c r="C88" i="86"/>
  <c r="C41" i="86"/>
  <c r="C56" i="86"/>
  <c r="C64" i="86"/>
  <c r="C72" i="86"/>
  <c r="C80" i="86"/>
  <c r="C92" i="86"/>
  <c r="C43" i="86"/>
  <c r="C46" i="86"/>
  <c r="C42" i="86"/>
  <c r="C44" i="86"/>
  <c r="C50" i="86"/>
  <c r="C58" i="86"/>
  <c r="C66" i="86"/>
  <c r="C74" i="86"/>
  <c r="C82" i="86"/>
  <c r="C96" i="86"/>
  <c r="C279" i="86"/>
  <c r="C283" i="86"/>
  <c r="C287" i="86"/>
  <c r="C288" i="86"/>
  <c r="O276" i="86"/>
  <c r="C281" i="86"/>
  <c r="C285" i="86"/>
  <c r="O9" i="5"/>
  <c r="O55" i="10"/>
  <c r="O46" i="10"/>
  <c r="O42" i="10"/>
  <c r="O29" i="10"/>
  <c r="O57" i="10"/>
  <c r="O44" i="10"/>
  <c r="O77" i="9"/>
  <c r="O92" i="9"/>
  <c r="O68" i="9"/>
  <c r="O49" i="9"/>
  <c r="O78" i="9"/>
  <c r="O37" i="9"/>
  <c r="O46" i="9"/>
  <c r="O58" i="9"/>
  <c r="O43" i="9"/>
  <c r="O63" i="9"/>
  <c r="O57" i="9"/>
  <c r="O86" i="9"/>
  <c r="O72" i="9"/>
  <c r="O34" i="8"/>
  <c r="O19" i="8"/>
  <c r="O3" i="5"/>
  <c r="O6" i="5"/>
  <c r="O4" i="5"/>
  <c r="E125" i="85"/>
  <c r="E126" i="85" s="1"/>
  <c r="H1" i="84"/>
  <c r="H48" i="84" s="1"/>
  <c r="L1" i="84"/>
  <c r="L48" i="84" s="1"/>
  <c r="I1" i="84"/>
  <c r="I283" i="84" s="1"/>
  <c r="J1" i="84"/>
  <c r="J110" i="84" s="1"/>
  <c r="J199" i="84" s="1"/>
  <c r="J248" i="84" s="1"/>
  <c r="J265" i="84" s="1"/>
  <c r="K1" i="84"/>
  <c r="K283" i="84" s="1"/>
  <c r="E43" i="85"/>
  <c r="E44" i="85" s="1"/>
  <c r="C286" i="84"/>
  <c r="C290" i="84"/>
  <c r="C294" i="84"/>
  <c r="C285" i="84"/>
  <c r="C289" i="84"/>
  <c r="C293" i="84"/>
  <c r="C287" i="84"/>
  <c r="C291" i="84"/>
  <c r="M47" i="84"/>
  <c r="M199" i="84"/>
  <c r="C99" i="84"/>
  <c r="C245" i="84"/>
  <c r="C52" i="84"/>
  <c r="C56" i="84"/>
  <c r="C60" i="84"/>
  <c r="C64" i="84"/>
  <c r="C68" i="84"/>
  <c r="C72" i="84"/>
  <c r="C76" i="84"/>
  <c r="C80" i="84"/>
  <c r="C84" i="84"/>
  <c r="C88" i="84"/>
  <c r="C50" i="84"/>
  <c r="C54" i="84"/>
  <c r="C58" i="84"/>
  <c r="C62" i="84"/>
  <c r="C66" i="84"/>
  <c r="C70" i="84"/>
  <c r="C74" i="84"/>
  <c r="C78" i="84"/>
  <c r="C82" i="84"/>
  <c r="C86" i="84"/>
  <c r="C90" i="84"/>
  <c r="C92" i="84"/>
  <c r="C103" i="84"/>
  <c r="O47" i="84"/>
  <c r="C106" i="84"/>
  <c r="C102" i="84"/>
  <c r="C98" i="84"/>
  <c r="C94" i="84"/>
  <c r="C105" i="84"/>
  <c r="C101" i="84"/>
  <c r="C97" i="84"/>
  <c r="C93" i="84"/>
  <c r="C49" i="84"/>
  <c r="C108" i="84"/>
  <c r="C104" i="84"/>
  <c r="C100" i="84"/>
  <c r="C96" i="84"/>
  <c r="C51" i="84"/>
  <c r="C53" i="84"/>
  <c r="C55" i="84"/>
  <c r="C57" i="84"/>
  <c r="C59" i="84"/>
  <c r="C61" i="84"/>
  <c r="C63" i="84"/>
  <c r="C65" i="84"/>
  <c r="C67" i="84"/>
  <c r="C69" i="84"/>
  <c r="C71" i="84"/>
  <c r="C73" i="84"/>
  <c r="C75" i="84"/>
  <c r="C77" i="84"/>
  <c r="C79" i="84"/>
  <c r="C81" i="84"/>
  <c r="C83" i="84"/>
  <c r="C85" i="84"/>
  <c r="C87" i="84"/>
  <c r="C89" i="84"/>
  <c r="C91" i="84"/>
  <c r="C95" i="84"/>
  <c r="C282" i="84"/>
  <c r="C203" i="84"/>
  <c r="C207" i="84"/>
  <c r="C211" i="84"/>
  <c r="C215" i="84"/>
  <c r="C219" i="84"/>
  <c r="C223" i="84"/>
  <c r="C227" i="84"/>
  <c r="C231" i="84"/>
  <c r="C235" i="84"/>
  <c r="C239" i="84"/>
  <c r="C243" i="84"/>
  <c r="C249" i="84"/>
  <c r="C251" i="84"/>
  <c r="C255" i="84"/>
  <c r="C259" i="84"/>
  <c r="C263" i="84"/>
  <c r="C204" i="84"/>
  <c r="C208" i="84"/>
  <c r="C212" i="84"/>
  <c r="C216" i="84"/>
  <c r="C220" i="84"/>
  <c r="C224" i="84"/>
  <c r="C228" i="84"/>
  <c r="C232" i="84"/>
  <c r="C236" i="84"/>
  <c r="C240" i="84"/>
  <c r="C244" i="84"/>
  <c r="C252" i="84"/>
  <c r="C256" i="84"/>
  <c r="C260" i="84"/>
  <c r="C205" i="84"/>
  <c r="C209" i="84"/>
  <c r="C213" i="84"/>
  <c r="C217" i="84"/>
  <c r="C221" i="84"/>
  <c r="C225" i="84"/>
  <c r="C229" i="84"/>
  <c r="C233" i="84"/>
  <c r="C237" i="84"/>
  <c r="C241" i="84"/>
  <c r="C253" i="84"/>
  <c r="C257" i="84"/>
  <c r="O41" i="8"/>
  <c r="O12" i="8"/>
  <c r="O27" i="8"/>
  <c r="O38" i="8"/>
  <c r="O17" i="8"/>
  <c r="F95" i="83"/>
  <c r="F96" i="83"/>
  <c r="F97" i="83" s="1"/>
  <c r="O51" i="9"/>
  <c r="O82" i="9"/>
  <c r="O34" i="9"/>
  <c r="O69" i="9"/>
  <c r="O81" i="9"/>
  <c r="O13" i="9"/>
  <c r="O15" i="9"/>
  <c r="F57" i="83"/>
  <c r="F29" i="83"/>
  <c r="O40" i="10"/>
  <c r="O50" i="10"/>
  <c r="O24" i="10"/>
  <c r="O20" i="10"/>
  <c r="O33" i="10"/>
  <c r="O56" i="10"/>
  <c r="O67" i="10"/>
  <c r="O32" i="10"/>
  <c r="O39" i="10"/>
  <c r="O35" i="11"/>
  <c r="L1" i="82"/>
  <c r="L299" i="82" s="1"/>
  <c r="G2" i="20"/>
  <c r="H1" i="82"/>
  <c r="H48" i="82" s="1"/>
  <c r="I1" i="82"/>
  <c r="I110" i="82" s="1"/>
  <c r="I199" i="82" s="1"/>
  <c r="I248" i="82" s="1"/>
  <c r="I265" i="82" s="1"/>
  <c r="J2" i="20"/>
  <c r="K1" i="82"/>
  <c r="K110" i="82" s="1"/>
  <c r="K199" i="82" s="1"/>
  <c r="K248" i="82" s="1"/>
  <c r="K265" i="82" s="1"/>
  <c r="H2" i="20"/>
  <c r="I2" i="20"/>
  <c r="J1" i="82"/>
  <c r="J48" i="82" s="1"/>
  <c r="O8" i="9"/>
  <c r="O3" i="8"/>
  <c r="O12" i="11"/>
  <c r="O22" i="11"/>
  <c r="C157" i="82"/>
  <c r="C173" i="82"/>
  <c r="C137" i="82"/>
  <c r="N197" i="82"/>
  <c r="C187" i="82"/>
  <c r="O197" i="82"/>
  <c r="C113" i="82"/>
  <c r="C178" i="82"/>
  <c r="C182" i="82"/>
  <c r="C186" i="82"/>
  <c r="C190" i="82"/>
  <c r="C194" i="82"/>
  <c r="M197" i="82"/>
  <c r="C243" i="82" s="1"/>
  <c r="C129" i="82"/>
  <c r="C145" i="82"/>
  <c r="C161" i="82"/>
  <c r="C177" i="82"/>
  <c r="C141" i="82"/>
  <c r="C183" i="82"/>
  <c r="C117" i="82"/>
  <c r="C133" i="82"/>
  <c r="C149" i="82"/>
  <c r="C165" i="82"/>
  <c r="C181" i="82"/>
  <c r="C121" i="82"/>
  <c r="C153" i="82"/>
  <c r="C195" i="82"/>
  <c r="C179" i="82"/>
  <c r="C185" i="82"/>
  <c r="C193" i="82"/>
  <c r="C189" i="82"/>
  <c r="C196" i="82"/>
  <c r="C188" i="82"/>
  <c r="C184" i="82"/>
  <c r="C180" i="82"/>
  <c r="O14" i="82"/>
  <c r="O20" i="82"/>
  <c r="O24" i="82"/>
  <c r="O32" i="82"/>
  <c r="O50" i="82"/>
  <c r="O52" i="82"/>
  <c r="O54" i="82"/>
  <c r="O61" i="82"/>
  <c r="O79" i="82"/>
  <c r="O83" i="82"/>
  <c r="O87" i="82"/>
  <c r="O91" i="82"/>
  <c r="N246" i="82"/>
  <c r="O7" i="82"/>
  <c r="O25" i="82"/>
  <c r="O27" i="82"/>
  <c r="O31" i="82"/>
  <c r="O55" i="82"/>
  <c r="O74" i="82"/>
  <c r="O76" i="82"/>
  <c r="O78" i="82"/>
  <c r="O80" i="82"/>
  <c r="O82" i="82"/>
  <c r="O84" i="82"/>
  <c r="O86" i="82"/>
  <c r="O88" i="82"/>
  <c r="O90" i="82"/>
  <c r="O92" i="82"/>
  <c r="E199" i="82"/>
  <c r="E248" i="82" s="1"/>
  <c r="E265" i="82" s="1"/>
  <c r="C256" i="82"/>
  <c r="C269" i="82"/>
  <c r="O2" i="82"/>
  <c r="O18" i="82"/>
  <c r="O81" i="82"/>
  <c r="O85" i="82"/>
  <c r="O89" i="82"/>
  <c r="M246" i="82"/>
  <c r="F248" i="82"/>
  <c r="F265" i="82" s="1"/>
  <c r="C284" i="82"/>
  <c r="O6" i="82"/>
  <c r="O22" i="82"/>
  <c r="N47" i="82"/>
  <c r="O250" i="82"/>
  <c r="O10" i="82"/>
  <c r="O12" i="82"/>
  <c r="O26" i="82"/>
  <c r="O28" i="82"/>
  <c r="O49" i="82"/>
  <c r="O51" i="82"/>
  <c r="O66" i="82"/>
  <c r="O68" i="82"/>
  <c r="O75" i="82"/>
  <c r="C200" i="82"/>
  <c r="D248" i="82"/>
  <c r="D265" i="82" s="1"/>
  <c r="C114" i="82"/>
  <c r="C118" i="82"/>
  <c r="C126" i="82"/>
  <c r="C134" i="82"/>
  <c r="C142" i="82"/>
  <c r="C150" i="82"/>
  <c r="C158" i="82"/>
  <c r="C166" i="82"/>
  <c r="C174" i="82"/>
  <c r="C111" i="82"/>
  <c r="C115" i="82"/>
  <c r="C119" i="82"/>
  <c r="C123" i="82"/>
  <c r="C127" i="82"/>
  <c r="C131" i="82"/>
  <c r="C135" i="82"/>
  <c r="C139" i="82"/>
  <c r="C143" i="82"/>
  <c r="C147" i="82"/>
  <c r="C151" i="82"/>
  <c r="C155" i="82"/>
  <c r="C159" i="82"/>
  <c r="C163" i="82"/>
  <c r="C167" i="82"/>
  <c r="C171" i="82"/>
  <c r="C175" i="82"/>
  <c r="C201" i="82"/>
  <c r="C122" i="82"/>
  <c r="C130" i="82"/>
  <c r="C138" i="82"/>
  <c r="C146" i="82"/>
  <c r="C154" i="82"/>
  <c r="C162" i="82"/>
  <c r="C170" i="82"/>
  <c r="C112" i="82"/>
  <c r="C116" i="82"/>
  <c r="C120" i="82"/>
  <c r="C124" i="82"/>
  <c r="C128" i="82"/>
  <c r="C132" i="82"/>
  <c r="C136" i="82"/>
  <c r="C140" i="82"/>
  <c r="C144" i="82"/>
  <c r="C148" i="82"/>
  <c r="C152" i="82"/>
  <c r="C156" i="82"/>
  <c r="C160" i="82"/>
  <c r="C164" i="82"/>
  <c r="C168" i="82"/>
  <c r="C172" i="82"/>
  <c r="C176" i="82"/>
  <c r="O5" i="82"/>
  <c r="O13" i="82"/>
  <c r="O21" i="82"/>
  <c r="O29" i="82"/>
  <c r="M47" i="82"/>
  <c r="C21" i="82" s="1"/>
  <c r="M248" i="82"/>
  <c r="M265" i="82" s="1"/>
  <c r="C241" i="82"/>
  <c r="C235" i="82"/>
  <c r="C232" i="82"/>
  <c r="C231" i="82"/>
  <c r="C228" i="82"/>
  <c r="C227" i="82"/>
  <c r="C224" i="82"/>
  <c r="C223" i="82"/>
  <c r="C220" i="82"/>
  <c r="C219" i="82"/>
  <c r="C216" i="82"/>
  <c r="C215" i="82"/>
  <c r="C212" i="82"/>
  <c r="C211" i="82"/>
  <c r="C208" i="82"/>
  <c r="C207" i="82"/>
  <c r="C204" i="82"/>
  <c r="C203" i="82"/>
  <c r="C278" i="82"/>
  <c r="C274" i="82"/>
  <c r="C277" i="82"/>
  <c r="C273" i="82"/>
  <c r="C280" i="82"/>
  <c r="C272" i="82"/>
  <c r="C266" i="82"/>
  <c r="C279" i="82"/>
  <c r="C271" i="82"/>
  <c r="C267" i="82"/>
  <c r="C268" i="82"/>
  <c r="C275" i="82"/>
  <c r="C42" i="82"/>
  <c r="C263" i="82"/>
  <c r="C259" i="82"/>
  <c r="C255" i="82"/>
  <c r="C251" i="82"/>
  <c r="C249" i="82"/>
  <c r="C262" i="82"/>
  <c r="C258" i="82"/>
  <c r="C260" i="82"/>
  <c r="C253" i="82"/>
  <c r="C257" i="82"/>
  <c r="C252" i="82"/>
  <c r="O249" i="82"/>
  <c r="C276" i="82"/>
  <c r="C286" i="82"/>
  <c r="C288" i="82"/>
  <c r="C312" i="82"/>
  <c r="C308" i="82"/>
  <c r="C300" i="82"/>
  <c r="C315" i="82"/>
  <c r="C311" i="82"/>
  <c r="C314" i="82"/>
  <c r="C313" i="82"/>
  <c r="C302" i="82"/>
  <c r="C304" i="82"/>
  <c r="C306" i="82"/>
  <c r="C309" i="82"/>
  <c r="M109" i="82"/>
  <c r="C52" i="82" s="1"/>
  <c r="C296" i="82"/>
  <c r="C2" i="82"/>
  <c r="C70" i="82"/>
  <c r="C3" i="82"/>
  <c r="C35" i="82"/>
  <c r="C57" i="82"/>
  <c r="C60" i="82"/>
  <c r="C73" i="82"/>
  <c r="C76" i="82"/>
  <c r="C82" i="82"/>
  <c r="C95" i="82"/>
  <c r="C103" i="82"/>
  <c r="C254" i="82"/>
  <c r="C270" i="82"/>
  <c r="C285" i="82"/>
  <c r="C293" i="82"/>
  <c r="C310" i="82"/>
  <c r="N109" i="82"/>
  <c r="C55" i="82"/>
  <c r="C63" i="82"/>
  <c r="C67" i="82"/>
  <c r="C71" i="82"/>
  <c r="C79" i="82"/>
  <c r="C83" i="82"/>
  <c r="C244" i="82"/>
  <c r="C295" i="82"/>
  <c r="C291" i="82"/>
  <c r="C294" i="82"/>
  <c r="C290" i="82"/>
  <c r="C287" i="82"/>
  <c r="C289" i="82"/>
  <c r="C301" i="82"/>
  <c r="C303" i="82"/>
  <c r="C305" i="82"/>
  <c r="C307" i="82"/>
  <c r="C236" i="82"/>
  <c r="C250" i="82"/>
  <c r="C292" i="82"/>
  <c r="C240" i="82"/>
  <c r="O17" i="11"/>
  <c r="O28" i="10"/>
  <c r="O49" i="10"/>
  <c r="O43" i="10"/>
  <c r="O66" i="10"/>
  <c r="O54" i="10"/>
  <c r="O14" i="10"/>
  <c r="O64" i="10"/>
  <c r="O59" i="10"/>
  <c r="O13" i="10"/>
  <c r="O64" i="9"/>
  <c r="O61" i="9"/>
  <c r="O17" i="9"/>
  <c r="O28" i="9"/>
  <c r="O36" i="9"/>
  <c r="F71" i="81"/>
  <c r="F72" i="81" s="1"/>
  <c r="O33" i="8"/>
  <c r="F45" i="81"/>
  <c r="F46" i="81" s="1"/>
  <c r="F8" i="81"/>
  <c r="F24" i="81"/>
  <c r="F25" i="81" s="1"/>
  <c r="O284" i="79"/>
  <c r="O199" i="79"/>
  <c r="O250" i="79"/>
  <c r="O267" i="79"/>
  <c r="O288" i="79"/>
  <c r="C243" i="79"/>
  <c r="N228" i="79"/>
  <c r="O184" i="79"/>
  <c r="O186" i="79"/>
  <c r="O188" i="79"/>
  <c r="O190" i="79"/>
  <c r="O196" i="79"/>
  <c r="O198" i="79"/>
  <c r="O200" i="79"/>
  <c r="O202" i="79"/>
  <c r="O204" i="79"/>
  <c r="O206" i="79"/>
  <c r="O212" i="79"/>
  <c r="O214" i="79"/>
  <c r="O232" i="79"/>
  <c r="O249" i="79"/>
  <c r="O251" i="79"/>
  <c r="O266" i="79"/>
  <c r="O268" i="79"/>
  <c r="C261" i="79"/>
  <c r="C231" i="79"/>
  <c r="C238" i="79"/>
  <c r="C249" i="79"/>
  <c r="C245" i="79"/>
  <c r="C241" i="79"/>
  <c r="C237" i="79"/>
  <c r="C233" i="79"/>
  <c r="O282" i="79"/>
  <c r="C242" i="79"/>
  <c r="C234" i="79"/>
  <c r="O203" i="79"/>
  <c r="C253" i="79"/>
  <c r="C275" i="79"/>
  <c r="C244" i="79"/>
  <c r="C240" i="79"/>
  <c r="C236" i="79"/>
  <c r="C232" i="79"/>
  <c r="O187" i="79"/>
  <c r="O189" i="79"/>
  <c r="O191" i="79"/>
  <c r="O193" i="79"/>
  <c r="O195" i="79"/>
  <c r="O197" i="79"/>
  <c r="O216" i="79"/>
  <c r="K110" i="79"/>
  <c r="K181" i="79" s="1"/>
  <c r="K230" i="79" s="1"/>
  <c r="K247" i="79" s="1"/>
  <c r="M228" i="79"/>
  <c r="O252" i="79"/>
  <c r="O286" i="79"/>
  <c r="G98" i="78"/>
  <c r="O26" i="10"/>
  <c r="O75" i="10"/>
  <c r="O45" i="8"/>
  <c r="O23" i="10"/>
  <c r="O17" i="10"/>
  <c r="O7" i="10"/>
  <c r="O65" i="10"/>
  <c r="O3" i="10"/>
  <c r="O15" i="10"/>
  <c r="C258" i="79"/>
  <c r="C255" i="79"/>
  <c r="C250" i="79"/>
  <c r="C254" i="79"/>
  <c r="C262" i="79"/>
  <c r="C251" i="79"/>
  <c r="C259" i="79"/>
  <c r="C248" i="79"/>
  <c r="C252" i="79"/>
  <c r="C256" i="79"/>
  <c r="C260" i="79"/>
  <c r="C209" i="79"/>
  <c r="C184" i="79"/>
  <c r="C185" i="79"/>
  <c r="C211" i="79"/>
  <c r="J110" i="79"/>
  <c r="J181" i="79" s="1"/>
  <c r="J230" i="79" s="1"/>
  <c r="J247" i="79" s="1"/>
  <c r="C207" i="79"/>
  <c r="C210" i="79"/>
  <c r="C182" i="79"/>
  <c r="C201" i="79"/>
  <c r="O207" i="79"/>
  <c r="I110" i="79"/>
  <c r="I181" i="79" s="1"/>
  <c r="I230" i="79" s="1"/>
  <c r="I247" i="79" s="1"/>
  <c r="C206" i="79"/>
  <c r="O185" i="79"/>
  <c r="O192" i="79"/>
  <c r="O194" i="79"/>
  <c r="C203" i="79"/>
  <c r="C205" i="79"/>
  <c r="O208" i="79"/>
  <c r="O210" i="79"/>
  <c r="L110" i="79"/>
  <c r="L181" i="79" s="1"/>
  <c r="L230" i="79" s="1"/>
  <c r="L247" i="79" s="1"/>
  <c r="H110" i="79"/>
  <c r="H181" i="79" s="1"/>
  <c r="H230" i="79" s="1"/>
  <c r="H247" i="79" s="1"/>
  <c r="C202" i="79"/>
  <c r="C183" i="79"/>
  <c r="O209" i="79"/>
  <c r="C208" i="79"/>
  <c r="C204" i="79"/>
  <c r="C200" i="79"/>
  <c r="O201" i="79"/>
  <c r="O205" i="79"/>
  <c r="C212" i="79"/>
  <c r="C224" i="79"/>
  <c r="C196" i="79"/>
  <c r="C220" i="79"/>
  <c r="C192" i="79"/>
  <c r="C216" i="79"/>
  <c r="C188" i="79"/>
  <c r="C227" i="79"/>
  <c r="C223" i="79"/>
  <c r="C219" i="79"/>
  <c r="C215" i="79"/>
  <c r="C199" i="79"/>
  <c r="C195" i="79"/>
  <c r="C187" i="79"/>
  <c r="C226" i="79"/>
  <c r="C222" i="79"/>
  <c r="C218" i="79"/>
  <c r="C214" i="79"/>
  <c r="C198" i="79"/>
  <c r="C194" i="79"/>
  <c r="C190" i="79"/>
  <c r="C186" i="79"/>
  <c r="C191" i="79"/>
  <c r="C18" i="79"/>
  <c r="O51" i="79"/>
  <c r="O53" i="79"/>
  <c r="O59" i="79"/>
  <c r="O61" i="79"/>
  <c r="O63" i="79"/>
  <c r="O65" i="79"/>
  <c r="O67" i="79"/>
  <c r="O69" i="79"/>
  <c r="O76" i="79"/>
  <c r="O80" i="79"/>
  <c r="C225" i="79"/>
  <c r="C221" i="79"/>
  <c r="C217" i="79"/>
  <c r="C213" i="79"/>
  <c r="C197" i="79"/>
  <c r="C193" i="79"/>
  <c r="C189" i="79"/>
  <c r="C26" i="79"/>
  <c r="O50" i="79"/>
  <c r="O52" i="79"/>
  <c r="O70" i="79"/>
  <c r="O72" i="79"/>
  <c r="O75" i="79"/>
  <c r="O81" i="79"/>
  <c r="C179" i="79"/>
  <c r="C297" i="79"/>
  <c r="C286" i="79"/>
  <c r="O83" i="79"/>
  <c r="C285" i="79"/>
  <c r="C284" i="79"/>
  <c r="C288" i="79"/>
  <c r="C2" i="79"/>
  <c r="C34" i="79"/>
  <c r="C283" i="79"/>
  <c r="C287" i="79"/>
  <c r="O57" i="79"/>
  <c r="C10" i="79"/>
  <c r="C42" i="79"/>
  <c r="C282" i="79"/>
  <c r="C293" i="79"/>
  <c r="C44" i="79"/>
  <c r="O54" i="79"/>
  <c r="O56" i="79"/>
  <c r="O58" i="79"/>
  <c r="O60" i="79"/>
  <c r="O66" i="79"/>
  <c r="O68" i="79"/>
  <c r="O73" i="79"/>
  <c r="C289" i="79"/>
  <c r="C5" i="79"/>
  <c r="C13" i="79"/>
  <c r="C21" i="79"/>
  <c r="C29" i="79"/>
  <c r="C37" i="79"/>
  <c r="C45" i="79"/>
  <c r="M109" i="79"/>
  <c r="N109" i="79"/>
  <c r="C6" i="79"/>
  <c r="C14" i="79"/>
  <c r="C22" i="79"/>
  <c r="C30" i="79"/>
  <c r="C38" i="79"/>
  <c r="C46" i="79"/>
  <c r="C77" i="79"/>
  <c r="C9" i="79"/>
  <c r="C17" i="79"/>
  <c r="C25" i="79"/>
  <c r="C33" i="79"/>
  <c r="C41" i="79"/>
  <c r="C292" i="79"/>
  <c r="O49" i="79"/>
  <c r="O55" i="79"/>
  <c r="O62" i="79"/>
  <c r="O64" i="79"/>
  <c r="O71" i="79"/>
  <c r="O77" i="79"/>
  <c r="O79" i="79"/>
  <c r="O74" i="79"/>
  <c r="O78" i="79"/>
  <c r="O82" i="79"/>
  <c r="C3" i="79"/>
  <c r="C7" i="79"/>
  <c r="C11" i="79"/>
  <c r="C15" i="79"/>
  <c r="C19" i="79"/>
  <c r="C23" i="79"/>
  <c r="C27" i="79"/>
  <c r="C31" i="79"/>
  <c r="C35" i="79"/>
  <c r="C39" i="79"/>
  <c r="C43" i="79"/>
  <c r="C4" i="79"/>
  <c r="C8" i="79"/>
  <c r="C12" i="79"/>
  <c r="C16" i="79"/>
  <c r="C20" i="79"/>
  <c r="C24" i="79"/>
  <c r="C28" i="79"/>
  <c r="C32" i="79"/>
  <c r="C36" i="79"/>
  <c r="C40" i="79"/>
  <c r="O27" i="9"/>
  <c r="O6" i="7"/>
  <c r="O21" i="8"/>
  <c r="O37" i="8"/>
  <c r="O48" i="8"/>
  <c r="O11" i="8"/>
  <c r="O7" i="8"/>
  <c r="O13" i="8"/>
  <c r="O10" i="8"/>
  <c r="O107" i="9"/>
  <c r="O104" i="9"/>
  <c r="O55" i="9"/>
  <c r="O100" i="9"/>
  <c r="O30" i="9"/>
  <c r="O16" i="9"/>
  <c r="O52" i="9"/>
  <c r="O48" i="9"/>
  <c r="O7" i="9"/>
  <c r="O74" i="9"/>
  <c r="O38" i="9"/>
  <c r="O71" i="9"/>
  <c r="O65" i="9"/>
  <c r="O103" i="9"/>
  <c r="O99" i="9"/>
  <c r="O85" i="9"/>
  <c r="O84" i="9"/>
  <c r="O21" i="9"/>
  <c r="O35" i="9"/>
  <c r="O62" i="9"/>
  <c r="O53" i="9"/>
  <c r="O90" i="9"/>
  <c r="O75" i="9"/>
  <c r="O10" i="9"/>
  <c r="O27" i="10"/>
  <c r="G56" i="78"/>
  <c r="G24" i="78"/>
  <c r="G25" i="78" s="1"/>
  <c r="O25" i="10"/>
  <c r="O5" i="10"/>
  <c r="O10" i="10"/>
  <c r="O68" i="10"/>
  <c r="O8" i="10"/>
  <c r="O9" i="10"/>
  <c r="O11" i="10"/>
  <c r="O53" i="10"/>
  <c r="O48" i="10"/>
  <c r="O72" i="10"/>
  <c r="O18" i="10"/>
  <c r="O30" i="10"/>
  <c r="O6" i="10"/>
  <c r="O63" i="10"/>
  <c r="O74" i="10"/>
  <c r="O22" i="10"/>
  <c r="O51" i="10"/>
  <c r="O62" i="10"/>
  <c r="O34" i="10"/>
  <c r="O47" i="10"/>
  <c r="O19" i="10"/>
  <c r="O21" i="10"/>
  <c r="O71" i="10"/>
  <c r="O16" i="10"/>
  <c r="O12" i="10"/>
  <c r="O19" i="11"/>
  <c r="O37" i="11"/>
  <c r="O14" i="11"/>
  <c r="O24" i="11"/>
  <c r="C268" i="79"/>
  <c r="C276" i="79"/>
  <c r="C269" i="79"/>
  <c r="C273" i="79"/>
  <c r="C277" i="79"/>
  <c r="C290" i="79"/>
  <c r="C294" i="79"/>
  <c r="C272" i="79"/>
  <c r="C270" i="79"/>
  <c r="C274" i="79"/>
  <c r="C278" i="79"/>
  <c r="C291" i="79"/>
  <c r="C295" i="79"/>
  <c r="C266" i="79"/>
  <c r="C267" i="79"/>
  <c r="C271" i="79"/>
  <c r="C296" i="79"/>
  <c r="G9" i="78"/>
  <c r="G10" i="78" s="1"/>
  <c r="O38" i="20"/>
  <c r="O251" i="12"/>
  <c r="O255" i="12"/>
  <c r="O252" i="12"/>
  <c r="B177" i="72"/>
  <c r="B178" i="72" s="1"/>
  <c r="L341" i="88" l="1"/>
  <c r="L47" i="88"/>
  <c r="L125" i="88"/>
  <c r="L245" i="88" s="1"/>
  <c r="L306" i="88" s="1"/>
  <c r="L323" i="88" s="1"/>
  <c r="N125" i="88"/>
  <c r="M125" i="88"/>
  <c r="H150" i="89"/>
  <c r="H94" i="89"/>
  <c r="H95" i="89"/>
  <c r="H44" i="89"/>
  <c r="H45" i="89" s="1"/>
  <c r="H203" i="89"/>
  <c r="J48" i="86"/>
  <c r="H150" i="87"/>
  <c r="H204" i="87"/>
  <c r="H205" i="87" s="1"/>
  <c r="H183" i="87"/>
  <c r="I310" i="86"/>
  <c r="L48" i="86"/>
  <c r="L326" i="86"/>
  <c r="J310" i="86"/>
  <c r="L310" i="86"/>
  <c r="K310" i="86"/>
  <c r="H48" i="86"/>
  <c r="H310" i="86"/>
  <c r="H326" i="86"/>
  <c r="K48" i="86"/>
  <c r="K119" i="86"/>
  <c r="K222" i="86" s="1"/>
  <c r="K275" i="86" s="1"/>
  <c r="K292" i="86" s="1"/>
  <c r="J326" i="86"/>
  <c r="H91" i="87"/>
  <c r="H43" i="87"/>
  <c r="H44" i="87" s="1"/>
  <c r="C118" i="86"/>
  <c r="C47" i="86"/>
  <c r="M275" i="86"/>
  <c r="M292" i="86" s="1"/>
  <c r="K299" i="84"/>
  <c r="H283" i="84"/>
  <c r="H299" i="84"/>
  <c r="H110" i="84"/>
  <c r="H199" i="84" s="1"/>
  <c r="H248" i="84" s="1"/>
  <c r="H265" i="84" s="1"/>
  <c r="K48" i="84"/>
  <c r="M16" i="5"/>
  <c r="N16" i="5"/>
  <c r="K110" i="84"/>
  <c r="K199" i="84" s="1"/>
  <c r="K248" i="84" s="1"/>
  <c r="K265" i="84" s="1"/>
  <c r="L299" i="84"/>
  <c r="E127" i="85"/>
  <c r="L110" i="84"/>
  <c r="L199" i="84" s="1"/>
  <c r="L248" i="84" s="1"/>
  <c r="L265" i="84" s="1"/>
  <c r="L283" i="84"/>
  <c r="J283" i="84"/>
  <c r="I48" i="84"/>
  <c r="I110" i="84"/>
  <c r="I199" i="84" s="1"/>
  <c r="I248" i="84" s="1"/>
  <c r="I265" i="84" s="1"/>
  <c r="J48" i="84"/>
  <c r="J299" i="84"/>
  <c r="I299" i="84"/>
  <c r="E45" i="85"/>
  <c r="E46" i="85" s="1"/>
  <c r="E8" i="85"/>
  <c r="E9" i="85" s="1"/>
  <c r="E10" i="85" s="1"/>
  <c r="E81" i="85"/>
  <c r="C298" i="84"/>
  <c r="C34" i="84"/>
  <c r="C38" i="84"/>
  <c r="C42" i="84"/>
  <c r="C35" i="84"/>
  <c r="C39" i="84"/>
  <c r="C43" i="84"/>
  <c r="C45" i="84"/>
  <c r="C36" i="84"/>
  <c r="C40" i="84"/>
  <c r="C44" i="84"/>
  <c r="C24" i="84"/>
  <c r="C33" i="84"/>
  <c r="C18" i="84"/>
  <c r="C32" i="84"/>
  <c r="C37" i="84"/>
  <c r="C6" i="84"/>
  <c r="C22" i="84"/>
  <c r="C12" i="84"/>
  <c r="C15" i="84"/>
  <c r="C13" i="84"/>
  <c r="C29" i="84"/>
  <c r="C3" i="84"/>
  <c r="C27" i="84"/>
  <c r="C14" i="84"/>
  <c r="C30" i="84"/>
  <c r="C20" i="84"/>
  <c r="C5" i="84"/>
  <c r="C21" i="84"/>
  <c r="C11" i="84"/>
  <c r="C46" i="84"/>
  <c r="C2" i="84"/>
  <c r="C8" i="84"/>
  <c r="C28" i="84"/>
  <c r="C9" i="84"/>
  <c r="C25" i="84"/>
  <c r="C19" i="84"/>
  <c r="C41" i="84"/>
  <c r="C10" i="84"/>
  <c r="C26" i="84"/>
  <c r="C16" i="84"/>
  <c r="C23" i="84"/>
  <c r="C17" i="84"/>
  <c r="C4" i="84"/>
  <c r="C7" i="84"/>
  <c r="C31" i="84"/>
  <c r="C109" i="84"/>
  <c r="M248" i="84"/>
  <c r="M265" i="84" s="1"/>
  <c r="C230" i="84"/>
  <c r="C214" i="84"/>
  <c r="C238" i="84"/>
  <c r="C206" i="84"/>
  <c r="C202" i="84"/>
  <c r="C242" i="84"/>
  <c r="C226" i="84"/>
  <c r="C210" i="84"/>
  <c r="C222" i="84"/>
  <c r="C234" i="84"/>
  <c r="C218" i="84"/>
  <c r="O109" i="84"/>
  <c r="F98" i="83"/>
  <c r="F58" i="83"/>
  <c r="F30" i="83"/>
  <c r="I299" i="82"/>
  <c r="I283" i="82"/>
  <c r="L283" i="82"/>
  <c r="H110" i="82"/>
  <c r="H199" i="82" s="1"/>
  <c r="H248" i="82" s="1"/>
  <c r="H265" i="82" s="1"/>
  <c r="H299" i="82"/>
  <c r="H283" i="82"/>
  <c r="K48" i="82"/>
  <c r="I48" i="82"/>
  <c r="K299" i="82"/>
  <c r="K283" i="82"/>
  <c r="L110" i="82"/>
  <c r="L199" i="82" s="1"/>
  <c r="L248" i="82" s="1"/>
  <c r="L265" i="82" s="1"/>
  <c r="L48" i="82"/>
  <c r="J283" i="82"/>
  <c r="J299" i="82"/>
  <c r="J110" i="82"/>
  <c r="J199" i="82" s="1"/>
  <c r="J248" i="82" s="1"/>
  <c r="J265" i="82" s="1"/>
  <c r="C239" i="82"/>
  <c r="C245" i="82"/>
  <c r="C205" i="82"/>
  <c r="C209" i="82"/>
  <c r="C213" i="82"/>
  <c r="C217" i="82"/>
  <c r="C221" i="82"/>
  <c r="C225" i="82"/>
  <c r="C229" i="82"/>
  <c r="C233" i="82"/>
  <c r="C237" i="82"/>
  <c r="C238" i="82"/>
  <c r="C202" i="82"/>
  <c r="C206" i="82"/>
  <c r="C210" i="82"/>
  <c r="C214" i="82"/>
  <c r="C218" i="82"/>
  <c r="C222" i="82"/>
  <c r="C226" i="82"/>
  <c r="C230" i="82"/>
  <c r="C234" i="82"/>
  <c r="C242" i="82"/>
  <c r="C23" i="82"/>
  <c r="C30" i="82"/>
  <c r="C20" i="82"/>
  <c r="C19" i="82"/>
  <c r="C34" i="82"/>
  <c r="C22" i="82"/>
  <c r="C13" i="82"/>
  <c r="O246" i="82"/>
  <c r="C40" i="82"/>
  <c r="C7" i="82"/>
  <c r="C94" i="82"/>
  <c r="C26" i="82"/>
  <c r="C38" i="82"/>
  <c r="C298" i="82"/>
  <c r="C12" i="82"/>
  <c r="C31" i="82"/>
  <c r="C15" i="82"/>
  <c r="C18" i="82"/>
  <c r="C46" i="82"/>
  <c r="C14" i="82"/>
  <c r="C37" i="82"/>
  <c r="C25" i="82"/>
  <c r="C75" i="82"/>
  <c r="C59" i="82"/>
  <c r="C89" i="82"/>
  <c r="C66" i="82"/>
  <c r="C45" i="82"/>
  <c r="C27" i="82"/>
  <c r="C11" i="82"/>
  <c r="C44" i="82"/>
  <c r="C10" i="82"/>
  <c r="C39" i="82"/>
  <c r="C6" i="82"/>
  <c r="C33" i="82"/>
  <c r="O47" i="82"/>
  <c r="C17" i="82"/>
  <c r="C246" i="82"/>
  <c r="C197" i="82"/>
  <c r="C105" i="82"/>
  <c r="C80" i="82"/>
  <c r="C85" i="82"/>
  <c r="C86" i="82"/>
  <c r="C96" i="82"/>
  <c r="C90" i="82"/>
  <c r="C74" i="82"/>
  <c r="C102" i="82"/>
  <c r="C108" i="82"/>
  <c r="C78" i="82"/>
  <c r="C56" i="82"/>
  <c r="C68" i="82"/>
  <c r="C107" i="82"/>
  <c r="C72" i="82"/>
  <c r="C93" i="82"/>
  <c r="C58" i="82"/>
  <c r="C92" i="82"/>
  <c r="C62" i="82"/>
  <c r="C36" i="82"/>
  <c r="C4" i="82"/>
  <c r="C9" i="82"/>
  <c r="C32" i="82"/>
  <c r="C16" i="82"/>
  <c r="C41" i="82"/>
  <c r="C24" i="82"/>
  <c r="C8" i="82"/>
  <c r="C28" i="82"/>
  <c r="C43" i="82"/>
  <c r="C29" i="82"/>
  <c r="C5" i="82"/>
  <c r="O109" i="82"/>
  <c r="C316" i="82"/>
  <c r="C77" i="82"/>
  <c r="C61" i="82"/>
  <c r="C101" i="82"/>
  <c r="C64" i="82"/>
  <c r="C106" i="82"/>
  <c r="C91" i="82"/>
  <c r="C84" i="82"/>
  <c r="C100" i="82"/>
  <c r="C53" i="82"/>
  <c r="C282" i="82"/>
  <c r="C49" i="82"/>
  <c r="C50" i="82"/>
  <c r="C51" i="82"/>
  <c r="C69" i="82"/>
  <c r="C87" i="82"/>
  <c r="C54" i="82"/>
  <c r="C99" i="82"/>
  <c r="C81" i="82"/>
  <c r="C65" i="82"/>
  <c r="C97" i="82"/>
  <c r="C88" i="82"/>
  <c r="C104" i="82"/>
  <c r="C98" i="82"/>
  <c r="F9" i="81"/>
  <c r="F26" i="81"/>
  <c r="F27" i="81" s="1"/>
  <c r="F28" i="81" s="1"/>
  <c r="C57" i="79"/>
  <c r="O228" i="79"/>
  <c r="C264" i="79"/>
  <c r="G99" i="78"/>
  <c r="G100" i="78"/>
  <c r="G101" i="78"/>
  <c r="C83" i="79"/>
  <c r="C56" i="79"/>
  <c r="C228" i="79"/>
  <c r="C102" i="79"/>
  <c r="C100" i="79"/>
  <c r="C81" i="79"/>
  <c r="C96" i="79"/>
  <c r="C298" i="79"/>
  <c r="C99" i="79"/>
  <c r="C63" i="79"/>
  <c r="C108" i="79"/>
  <c r="C98" i="79"/>
  <c r="C84" i="79"/>
  <c r="C70" i="79"/>
  <c r="C60" i="79"/>
  <c r="C49" i="79"/>
  <c r="C69" i="79"/>
  <c r="C79" i="79"/>
  <c r="C97" i="79"/>
  <c r="C76" i="79"/>
  <c r="C59" i="79"/>
  <c r="C93" i="79"/>
  <c r="C50" i="79"/>
  <c r="C89" i="79"/>
  <c r="C94" i="79"/>
  <c r="C65" i="79"/>
  <c r="C78" i="79"/>
  <c r="C62" i="79"/>
  <c r="C74" i="79"/>
  <c r="C53" i="79"/>
  <c r="C91" i="79"/>
  <c r="C75" i="79"/>
  <c r="C92" i="79"/>
  <c r="C71" i="79"/>
  <c r="C55" i="79"/>
  <c r="C85" i="79"/>
  <c r="C107" i="79"/>
  <c r="C64" i="79"/>
  <c r="O109" i="79"/>
  <c r="C73" i="79"/>
  <c r="C80" i="79"/>
  <c r="C105" i="79"/>
  <c r="C54" i="79"/>
  <c r="C101" i="79"/>
  <c r="C52" i="79"/>
  <c r="C61" i="79"/>
  <c r="C95" i="79"/>
  <c r="C280" i="79"/>
  <c r="C103" i="79"/>
  <c r="C87" i="79"/>
  <c r="C72" i="79"/>
  <c r="C86" i="79"/>
  <c r="C67" i="79"/>
  <c r="C51" i="79"/>
  <c r="C66" i="79"/>
  <c r="C104" i="79"/>
  <c r="C58" i="79"/>
  <c r="C68" i="79"/>
  <c r="C90" i="79"/>
  <c r="C106" i="79"/>
  <c r="C88" i="79"/>
  <c r="C82" i="79"/>
  <c r="C47" i="79"/>
  <c r="G57" i="78"/>
  <c r="G58" i="78" s="1"/>
  <c r="G26" i="78"/>
  <c r="G27" i="78" s="1"/>
  <c r="G11" i="78"/>
  <c r="O5" i="5"/>
  <c r="O12" i="5"/>
  <c r="O8" i="5"/>
  <c r="O13" i="5"/>
  <c r="O10" i="5"/>
  <c r="O7" i="5"/>
  <c r="O11" i="5"/>
  <c r="B179" i="72"/>
  <c r="B180" i="72" s="1"/>
  <c r="N147" i="20"/>
  <c r="N146" i="20"/>
  <c r="O143" i="20"/>
  <c r="O133" i="20"/>
  <c r="O128" i="20"/>
  <c r="C221" i="12"/>
  <c r="C222" i="12"/>
  <c r="C223" i="12"/>
  <c r="C224" i="12"/>
  <c r="C225" i="12"/>
  <c r="C226" i="12"/>
  <c r="C227" i="12"/>
  <c r="C228" i="12"/>
  <c r="C229" i="12"/>
  <c r="C36" i="12"/>
  <c r="C37" i="12"/>
  <c r="C38" i="12"/>
  <c r="C39" i="12"/>
  <c r="C40" i="12"/>
  <c r="C41" i="12"/>
  <c r="C42" i="12"/>
  <c r="C43" i="12"/>
  <c r="C44" i="12"/>
  <c r="C45" i="12"/>
  <c r="C46" i="12"/>
  <c r="H7" i="72"/>
  <c r="H39" i="72"/>
  <c r="H67" i="72"/>
  <c r="H119" i="72"/>
  <c r="H11" i="89" l="1"/>
  <c r="H151" i="89"/>
  <c r="H96" i="89"/>
  <c r="H97" i="89"/>
  <c r="H98" i="89"/>
  <c r="H46" i="89"/>
  <c r="H49" i="89"/>
  <c r="H204" i="89"/>
  <c r="H205" i="89"/>
  <c r="H206" i="89" s="1"/>
  <c r="N76" i="8"/>
  <c r="M76" i="8"/>
  <c r="N16" i="6"/>
  <c r="M16" i="6"/>
  <c r="H151" i="87"/>
  <c r="H206" i="87"/>
  <c r="H184" i="87"/>
  <c r="H92" i="87"/>
  <c r="H9" i="87"/>
  <c r="H45" i="87"/>
  <c r="C273" i="86"/>
  <c r="O16" i="5"/>
  <c r="E20" i="85"/>
  <c r="E21" i="85" s="1"/>
  <c r="E82" i="85"/>
  <c r="E83" i="85" s="1"/>
  <c r="E84" i="85" s="1"/>
  <c r="E11" i="85"/>
  <c r="C47" i="84"/>
  <c r="C246" i="84"/>
  <c r="F59" i="83"/>
  <c r="F31" i="83"/>
  <c r="O13" i="11"/>
  <c r="C47" i="82"/>
  <c r="C109" i="82"/>
  <c r="F47" i="81"/>
  <c r="F48" i="81"/>
  <c r="F10" i="81"/>
  <c r="F11" i="81" s="1"/>
  <c r="F29" i="81"/>
  <c r="F30" i="81" s="1"/>
  <c r="G102" i="78"/>
  <c r="C109" i="79"/>
  <c r="G59" i="78"/>
  <c r="G28" i="78"/>
  <c r="G12" i="78"/>
  <c r="G13" i="78" s="1"/>
  <c r="O107" i="20"/>
  <c r="C90" i="12"/>
  <c r="O18" i="11"/>
  <c r="O8" i="11"/>
  <c r="O15" i="11"/>
  <c r="O3" i="11"/>
  <c r="H8" i="72"/>
  <c r="H9" i="72" s="1"/>
  <c r="H10" i="72" s="1"/>
  <c r="H68" i="72"/>
  <c r="H69" i="72" s="1"/>
  <c r="H70" i="72" s="1"/>
  <c r="H40" i="72"/>
  <c r="H41" i="72" s="1"/>
  <c r="H120" i="72"/>
  <c r="H121" i="72" s="1"/>
  <c r="H122" i="72" s="1"/>
  <c r="B181" i="72"/>
  <c r="B182" i="72" s="1"/>
  <c r="O11" i="9"/>
  <c r="O66" i="9"/>
  <c r="O54" i="9"/>
  <c r="O12" i="9"/>
  <c r="O98" i="9"/>
  <c r="O4" i="9"/>
  <c r="O44" i="9"/>
  <c r="O60" i="9"/>
  <c r="O9" i="8"/>
  <c r="O16" i="8"/>
  <c r="O30" i="8"/>
  <c r="O18" i="8"/>
  <c r="O28" i="8"/>
  <c r="O55" i="8"/>
  <c r="O36" i="8"/>
  <c r="O10" i="6"/>
  <c r="H181" i="72"/>
  <c r="J152" i="20"/>
  <c r="F4" i="45" s="1"/>
  <c r="O36" i="11"/>
  <c r="O34" i="11"/>
  <c r="O28" i="11"/>
  <c r="O44" i="11"/>
  <c r="O29" i="11"/>
  <c r="O9" i="11"/>
  <c r="O27" i="11"/>
  <c r="O21" i="11"/>
  <c r="O46" i="11"/>
  <c r="O4" i="11"/>
  <c r="O38" i="11"/>
  <c r="O31" i="11"/>
  <c r="O43" i="11"/>
  <c r="O7" i="11"/>
  <c r="O11" i="11"/>
  <c r="O4" i="10"/>
  <c r="O9" i="9"/>
  <c r="O45" i="9"/>
  <c r="O25" i="9"/>
  <c r="O26" i="9"/>
  <c r="O109" i="9"/>
  <c r="O6" i="9"/>
  <c r="O5" i="9"/>
  <c r="O89" i="9"/>
  <c r="O31" i="9"/>
  <c r="O24" i="9"/>
  <c r="O42" i="9"/>
  <c r="O14" i="9"/>
  <c r="O76" i="9"/>
  <c r="O41" i="9"/>
  <c r="O39" i="9"/>
  <c r="O102" i="9"/>
  <c r="O23" i="9"/>
  <c r="O50" i="9"/>
  <c r="O59" i="9"/>
  <c r="O95" i="9"/>
  <c r="O33" i="9"/>
  <c r="O20" i="9"/>
  <c r="O32" i="9"/>
  <c r="O110" i="9"/>
  <c r="O87" i="9"/>
  <c r="O56" i="9"/>
  <c r="O79" i="9"/>
  <c r="O19" i="9"/>
  <c r="O18" i="9"/>
  <c r="O40" i="9"/>
  <c r="O29" i="9"/>
  <c r="O22" i="9"/>
  <c r="O3" i="9"/>
  <c r="O93" i="9"/>
  <c r="O5" i="8"/>
  <c r="O52" i="8"/>
  <c r="O22" i="8"/>
  <c r="O29" i="8"/>
  <c r="O8" i="8"/>
  <c r="O4" i="8"/>
  <c r="O35" i="8"/>
  <c r="O25" i="8"/>
  <c r="O26" i="8"/>
  <c r="O54" i="8"/>
  <c r="O50" i="8"/>
  <c r="O6" i="8"/>
  <c r="O43" i="8"/>
  <c r="O24" i="8"/>
  <c r="O14" i="8"/>
  <c r="O40" i="8"/>
  <c r="O23" i="8"/>
  <c r="O51" i="8"/>
  <c r="O8" i="6"/>
  <c r="H12" i="89" l="1"/>
  <c r="H13" i="89" s="1"/>
  <c r="H152" i="89"/>
  <c r="H100" i="89"/>
  <c r="H99" i="89"/>
  <c r="H51" i="89"/>
  <c r="H207" i="89"/>
  <c r="H208" i="89"/>
  <c r="O76" i="8"/>
  <c r="H10" i="87"/>
  <c r="H46" i="87"/>
  <c r="H152" i="87"/>
  <c r="H207" i="87"/>
  <c r="H208" i="87" s="1"/>
  <c r="H185" i="87"/>
  <c r="H186" i="87" s="1"/>
  <c r="E47" i="85"/>
  <c r="E85" i="85"/>
  <c r="E22" i="85"/>
  <c r="F60" i="83"/>
  <c r="F61" i="83" s="1"/>
  <c r="F62" i="83" s="1"/>
  <c r="F32" i="83"/>
  <c r="O20" i="11"/>
  <c r="F49" i="81"/>
  <c r="F50" i="81" s="1"/>
  <c r="F12" i="81"/>
  <c r="F13" i="81" s="1"/>
  <c r="F14" i="81" s="1"/>
  <c r="F15" i="81" s="1"/>
  <c r="F31" i="81"/>
  <c r="F32" i="81" s="1"/>
  <c r="G103" i="78"/>
  <c r="G104" i="78"/>
  <c r="G105" i="78" s="1"/>
  <c r="G60" i="78"/>
  <c r="G29" i="78"/>
  <c r="G14" i="78"/>
  <c r="C96" i="12"/>
  <c r="C94" i="12"/>
  <c r="C89" i="12"/>
  <c r="C87" i="12"/>
  <c r="C105" i="12"/>
  <c r="C103" i="12"/>
  <c r="C98" i="12"/>
  <c r="C91" i="12"/>
  <c r="C107" i="12"/>
  <c r="C100" i="12"/>
  <c r="C93" i="12"/>
  <c r="C109" i="12"/>
  <c r="C102" i="12"/>
  <c r="C95" i="12"/>
  <c r="C88" i="12"/>
  <c r="C104" i="12"/>
  <c r="C97" i="12"/>
  <c r="C106" i="12"/>
  <c r="C99" i="12"/>
  <c r="C92" i="12"/>
  <c r="C108" i="12"/>
  <c r="C101" i="12"/>
  <c r="H11" i="72"/>
  <c r="H12" i="72" s="1"/>
  <c r="H42" i="72"/>
  <c r="H43" i="72" s="1"/>
  <c r="H71" i="72"/>
  <c r="H123" i="72"/>
  <c r="H124" i="72" s="1"/>
  <c r="H182" i="72"/>
  <c r="H183" i="72" s="1"/>
  <c r="B183" i="72"/>
  <c r="H153" i="89" l="1"/>
  <c r="H102" i="89"/>
  <c r="H103" i="89" s="1"/>
  <c r="H104" i="89" s="1"/>
  <c r="H105" i="89" s="1"/>
  <c r="H106" i="89" s="1"/>
  <c r="H107" i="89" s="1"/>
  <c r="H108" i="89" s="1"/>
  <c r="H109" i="89" s="1"/>
  <c r="H110" i="89" s="1"/>
  <c r="H113" i="89" s="1"/>
  <c r="H114" i="89" s="1"/>
  <c r="H116" i="89" s="1"/>
  <c r="H117" i="89" s="1"/>
  <c r="H118" i="89" s="1"/>
  <c r="H121" i="89" s="1"/>
  <c r="H122" i="89" s="1"/>
  <c r="H123" i="89" s="1"/>
  <c r="H52" i="89"/>
  <c r="H11" i="87"/>
  <c r="H48" i="87"/>
  <c r="H49" i="87" s="1"/>
  <c r="H52" i="87" s="1"/>
  <c r="H94" i="87"/>
  <c r="H153" i="87"/>
  <c r="H187" i="87"/>
  <c r="H188" i="87" s="1"/>
  <c r="E87" i="85"/>
  <c r="E88" i="85" s="1"/>
  <c r="F63" i="83"/>
  <c r="F64" i="83" s="1"/>
  <c r="F33" i="83"/>
  <c r="O5" i="11"/>
  <c r="F51" i="81"/>
  <c r="F52" i="81"/>
  <c r="F53" i="81" s="1"/>
  <c r="F16" i="81"/>
  <c r="F17" i="81" s="1"/>
  <c r="F18" i="81" s="1"/>
  <c r="F33" i="81"/>
  <c r="G106" i="78"/>
  <c r="G107" i="78"/>
  <c r="G108" i="78" s="1"/>
  <c r="G109" i="78" s="1"/>
  <c r="G61" i="78"/>
  <c r="G30" i="78"/>
  <c r="G31" i="78" s="1"/>
  <c r="G15" i="78"/>
  <c r="G16" i="78" s="1"/>
  <c r="G17" i="78" s="1"/>
  <c r="G18" i="78" s="1"/>
  <c r="G19" i="78" s="1"/>
  <c r="H13" i="72"/>
  <c r="H14" i="72" s="1"/>
  <c r="H15" i="72" s="1"/>
  <c r="H16" i="72" s="1"/>
  <c r="H44" i="72"/>
  <c r="H72" i="72"/>
  <c r="H73" i="72" s="1"/>
  <c r="H125" i="72"/>
  <c r="H126" i="72" s="1"/>
  <c r="B184" i="72"/>
  <c r="B185" i="72" s="1"/>
  <c r="H187" i="72"/>
  <c r="H16" i="89" l="1"/>
  <c r="H154" i="89"/>
  <c r="H155" i="89" s="1"/>
  <c r="H156" i="89" s="1"/>
  <c r="H157" i="89" s="1"/>
  <c r="H53" i="89"/>
  <c r="H55" i="89" s="1"/>
  <c r="H57" i="89" s="1"/>
  <c r="H59" i="89" s="1"/>
  <c r="H60" i="89" s="1"/>
  <c r="H61" i="89" s="1"/>
  <c r="H63" i="89" s="1"/>
  <c r="H66" i="89" s="1"/>
  <c r="H95" i="87"/>
  <c r="H96" i="87" s="1"/>
  <c r="H189" i="87"/>
  <c r="H190" i="87" s="1"/>
  <c r="H154" i="87"/>
  <c r="E23" i="85"/>
  <c r="E48" i="85"/>
  <c r="F65" i="83"/>
  <c r="F66" i="83"/>
  <c r="F34" i="83"/>
  <c r="O6" i="11"/>
  <c r="F54" i="81"/>
  <c r="F55" i="81" s="1"/>
  <c r="F34" i="81"/>
  <c r="F35" i="81" s="1"/>
  <c r="F36" i="81" s="1"/>
  <c r="G110" i="78"/>
  <c r="G111" i="78" s="1"/>
  <c r="G112" i="78" s="1"/>
  <c r="G62" i="78"/>
  <c r="G63" i="78" s="1"/>
  <c r="G32" i="78"/>
  <c r="H17" i="72"/>
  <c r="H18" i="72" s="1"/>
  <c r="H45" i="72"/>
  <c r="H46" i="72" s="1"/>
  <c r="H74" i="72"/>
  <c r="H75" i="72" s="1"/>
  <c r="H127" i="72"/>
  <c r="H188" i="72"/>
  <c r="H189" i="72" s="1"/>
  <c r="H192" i="72" s="1"/>
  <c r="B186" i="72"/>
  <c r="B187" i="72" s="1"/>
  <c r="B188" i="72" s="1"/>
  <c r="B189" i="72" s="1"/>
  <c r="H18" i="89" l="1"/>
  <c r="H19" i="89" s="1"/>
  <c r="H20" i="89" s="1"/>
  <c r="H159" i="89"/>
  <c r="H55" i="87"/>
  <c r="H155" i="87"/>
  <c r="H156" i="87" s="1"/>
  <c r="H157" i="87" s="1"/>
  <c r="H158" i="87" s="1"/>
  <c r="H97" i="87"/>
  <c r="E49" i="85"/>
  <c r="E24" i="85"/>
  <c r="F67" i="83"/>
  <c r="F68" i="83" s="1"/>
  <c r="F69" i="83" s="1"/>
  <c r="F70" i="83" s="1"/>
  <c r="F71" i="83" s="1"/>
  <c r="F72" i="83" s="1"/>
  <c r="F73" i="83" s="1"/>
  <c r="F75" i="83" s="1"/>
  <c r="F76" i="83" s="1"/>
  <c r="F77" i="83" s="1"/>
  <c r="F78" i="83" s="1"/>
  <c r="F79" i="83" s="1"/>
  <c r="F80" i="83" s="1"/>
  <c r="F82" i="83" s="1"/>
  <c r="F35" i="83"/>
  <c r="F36" i="83" s="1"/>
  <c r="F37" i="83" s="1"/>
  <c r="F38" i="83"/>
  <c r="O23" i="11"/>
  <c r="F56" i="81"/>
  <c r="F57" i="81" s="1"/>
  <c r="F58" i="81" s="1"/>
  <c r="F59" i="81" s="1"/>
  <c r="F60" i="81" s="1"/>
  <c r="F61" i="81" s="1"/>
  <c r="F62" i="81" s="1"/>
  <c r="F37" i="81"/>
  <c r="F38" i="81" s="1"/>
  <c r="G64" i="78"/>
  <c r="G65" i="78" s="1"/>
  <c r="G33" i="78"/>
  <c r="H19" i="72"/>
  <c r="H20" i="72" s="1"/>
  <c r="H76" i="72"/>
  <c r="H47" i="72"/>
  <c r="H128" i="72"/>
  <c r="O7" i="6"/>
  <c r="H23" i="89" l="1"/>
  <c r="H24" i="89" s="1"/>
  <c r="H14" i="87"/>
  <c r="H57" i="87"/>
  <c r="H98" i="87"/>
  <c r="H99" i="87" s="1"/>
  <c r="H100" i="87" s="1"/>
  <c r="H101" i="87" s="1"/>
  <c r="E25" i="85"/>
  <c r="O16" i="11"/>
  <c r="F39" i="83"/>
  <c r="F41" i="83" s="1"/>
  <c r="G66" i="78"/>
  <c r="G67" i="78" s="1"/>
  <c r="G34" i="78"/>
  <c r="H21" i="72"/>
  <c r="H22" i="72" s="1"/>
  <c r="H23" i="72" s="1"/>
  <c r="H24" i="72" s="1"/>
  <c r="H25" i="72" s="1"/>
  <c r="H26" i="72" s="1"/>
  <c r="H27" i="72" s="1"/>
  <c r="H28" i="72" s="1"/>
  <c r="H29" i="72" s="1"/>
  <c r="H30" i="72" s="1"/>
  <c r="H77" i="72"/>
  <c r="H78" i="72" s="1"/>
  <c r="H79" i="72" s="1"/>
  <c r="H48" i="72"/>
  <c r="H49" i="72" s="1"/>
  <c r="H50" i="72" s="1"/>
  <c r="H129" i="72"/>
  <c r="H15" i="87" l="1"/>
  <c r="H58" i="87"/>
  <c r="H102" i="87"/>
  <c r="H103" i="87" s="1"/>
  <c r="H104" i="87" s="1"/>
  <c r="H105" i="87" s="1"/>
  <c r="H160" i="87"/>
  <c r="H161" i="87" s="1"/>
  <c r="E26" i="85"/>
  <c r="E27" i="85" s="1"/>
  <c r="E50" i="85"/>
  <c r="F43" i="83"/>
  <c r="F44" i="83"/>
  <c r="F45" i="83" s="1"/>
  <c r="F46" i="83" s="1"/>
  <c r="F47" i="83" s="1"/>
  <c r="F48" i="83" s="1"/>
  <c r="O25" i="11"/>
  <c r="G68" i="78"/>
  <c r="G69" i="78" s="1"/>
  <c r="G35" i="78"/>
  <c r="H80" i="72"/>
  <c r="H81" i="72" s="1"/>
  <c r="H82" i="72" s="1"/>
  <c r="H51" i="72"/>
  <c r="H130" i="72"/>
  <c r="H131" i="72" s="1"/>
  <c r="H16" i="87" l="1"/>
  <c r="H106" i="87"/>
  <c r="H107" i="87" s="1"/>
  <c r="H109" i="87" s="1"/>
  <c r="H110" i="87" s="1"/>
  <c r="H162" i="87"/>
  <c r="H163" i="87" s="1"/>
  <c r="H165" i="87" s="1"/>
  <c r="H166" i="87" s="1"/>
  <c r="H167" i="87" s="1"/>
  <c r="H169" i="87" s="1"/>
  <c r="H170" i="87" s="1"/>
  <c r="E28" i="85"/>
  <c r="O10" i="11"/>
  <c r="G70" i="78"/>
  <c r="G71" i="78" s="1"/>
  <c r="G36" i="78"/>
  <c r="G37" i="78" s="1"/>
  <c r="H52" i="72"/>
  <c r="H53" i="72" s="1"/>
  <c r="H83" i="72"/>
  <c r="H132" i="72"/>
  <c r="H133" i="72" s="1"/>
  <c r="H134" i="72" s="1"/>
  <c r="H135" i="72" s="1"/>
  <c r="H136" i="72" s="1"/>
  <c r="H137" i="72" s="1"/>
  <c r="H138" i="72" s="1"/>
  <c r="H139" i="72" s="1"/>
  <c r="H140" i="72" s="1"/>
  <c r="H141" i="72" s="1"/>
  <c r="H142" i="72" s="1"/>
  <c r="H143" i="72" s="1"/>
  <c r="H18" i="87" l="1"/>
  <c r="H60" i="87"/>
  <c r="H61" i="87" s="1"/>
  <c r="H64" i="87" s="1"/>
  <c r="H172" i="87"/>
  <c r="H175" i="87" s="1"/>
  <c r="E51" i="85"/>
  <c r="E52" i="85" s="1"/>
  <c r="E53" i="85" s="1"/>
  <c r="E54" i="85" s="1"/>
  <c r="E55" i="85" s="1"/>
  <c r="E56" i="85" s="1"/>
  <c r="E57" i="85" s="1"/>
  <c r="E58" i="85" s="1"/>
  <c r="E59" i="85" s="1"/>
  <c r="E60" i="85" s="1"/>
  <c r="E61" i="85" s="1"/>
  <c r="E62" i="85" s="1"/>
  <c r="E63" i="85" s="1"/>
  <c r="E64" i="85" s="1"/>
  <c r="E65" i="85" s="1"/>
  <c r="E66" i="85" s="1"/>
  <c r="E67" i="85" s="1"/>
  <c r="E29" i="85"/>
  <c r="E30" i="85" s="1"/>
  <c r="O26" i="11"/>
  <c r="G72" i="78"/>
  <c r="G38" i="78"/>
  <c r="G39" i="78" s="1"/>
  <c r="G40" i="78" s="1"/>
  <c r="G41" i="78" s="1"/>
  <c r="G42" i="78" s="1"/>
  <c r="G43" i="78" s="1"/>
  <c r="G44" i="78" s="1"/>
  <c r="G45" i="78" s="1"/>
  <c r="G46" i="78" s="1"/>
  <c r="G47" i="78" s="1"/>
  <c r="G48" i="78" s="1"/>
  <c r="G49" i="78" s="1"/>
  <c r="H84" i="72"/>
  <c r="H85" i="72" s="1"/>
  <c r="H54" i="72"/>
  <c r="H55" i="72" s="1"/>
  <c r="H66" i="87" l="1"/>
  <c r="H67" i="87" s="1"/>
  <c r="H68" i="87" s="1"/>
  <c r="H19" i="87"/>
  <c r="H112" i="87"/>
  <c r="E31" i="85"/>
  <c r="G73" i="78"/>
  <c r="G74" i="78" s="1"/>
  <c r="G75" i="78" s="1"/>
  <c r="G76" i="78" s="1"/>
  <c r="G77" i="78" s="1"/>
  <c r="G78" i="78" s="1"/>
  <c r="G79" i="78" s="1"/>
  <c r="G80" i="78" s="1"/>
  <c r="G81" i="78" s="1"/>
  <c r="G82" i="78" s="1"/>
  <c r="H56" i="72"/>
  <c r="H57" i="72" s="1"/>
  <c r="H58" i="72" s="1"/>
  <c r="H59" i="72" s="1"/>
  <c r="H60" i="72" s="1"/>
  <c r="H86" i="72"/>
  <c r="H87" i="72" s="1"/>
  <c r="H88" i="72" s="1"/>
  <c r="H89" i="72" s="1"/>
  <c r="H90" i="72" s="1"/>
  <c r="H91" i="72" s="1"/>
  <c r="H92" i="72" s="1"/>
  <c r="H93" i="72" s="1"/>
  <c r="H94" i="72" s="1"/>
  <c r="H95" i="72" s="1"/>
  <c r="H96" i="72" s="1"/>
  <c r="H97" i="72" s="1"/>
  <c r="O11" i="6"/>
  <c r="H69" i="87" l="1"/>
  <c r="H71" i="87" s="1"/>
  <c r="H74" i="87" s="1"/>
  <c r="H75" i="87" s="1"/>
  <c r="H76" i="87" s="1"/>
  <c r="H21" i="87"/>
  <c r="H22" i="87" s="1"/>
  <c r="H23" i="87" s="1"/>
  <c r="H24" i="87" s="1"/>
  <c r="H25" i="87" s="1"/>
  <c r="H26" i="87" s="1"/>
  <c r="H29" i="87" s="1"/>
  <c r="H30" i="87" s="1"/>
  <c r="H31" i="87" s="1"/>
  <c r="H33" i="87" s="1"/>
  <c r="H34" i="87" s="1"/>
  <c r="H35" i="87" s="1"/>
  <c r="G83" i="78"/>
  <c r="G84" i="78" s="1"/>
  <c r="G85" i="78" s="1"/>
  <c r="G86" i="78" s="1"/>
  <c r="G87" i="78" s="1"/>
  <c r="G88" i="78" s="1"/>
  <c r="G89" i="78" s="1"/>
  <c r="G90" i="78" s="1"/>
  <c r="G91" i="78" s="1"/>
  <c r="G92" i="78" s="1"/>
  <c r="H98" i="72"/>
  <c r="H99" i="72" s="1"/>
  <c r="H100" i="72" s="1"/>
  <c r="H101" i="72" s="1"/>
  <c r="H102" i="72" s="1"/>
  <c r="H103" i="72" s="1"/>
  <c r="H104" i="72" s="1"/>
  <c r="H105" i="72" s="1"/>
  <c r="H106" i="72" s="1"/>
  <c r="H107" i="72" s="1"/>
  <c r="H108" i="72" s="1"/>
  <c r="H109" i="72" s="1"/>
  <c r="H110" i="72" s="1"/>
  <c r="H111" i="72" s="1"/>
  <c r="H61" i="72"/>
  <c r="H114" i="87" l="1"/>
  <c r="H115" i="87" s="1"/>
  <c r="O3" i="6"/>
  <c r="O5" i="6"/>
  <c r="O4" i="6"/>
  <c r="C78" i="12"/>
  <c r="C79" i="12"/>
  <c r="C80" i="12"/>
  <c r="C81" i="12"/>
  <c r="C82" i="12"/>
  <c r="C83" i="12"/>
  <c r="C84" i="12"/>
  <c r="C85" i="12"/>
  <c r="C86" i="12"/>
  <c r="O16" i="6" l="1"/>
  <c r="H117" i="87"/>
  <c r="O9" i="7"/>
  <c r="H118" i="87" l="1"/>
  <c r="H119" i="87" s="1"/>
  <c r="H120" i="87" s="1"/>
  <c r="H121" i="87" s="1"/>
  <c r="H123" i="87" s="1"/>
  <c r="H124" i="87" s="1"/>
  <c r="O3" i="7"/>
  <c r="O11" i="7"/>
  <c r="O5" i="7"/>
  <c r="H125" i="87" l="1"/>
  <c r="J151" i="20"/>
  <c r="F3" i="45" s="1"/>
  <c r="H126" i="87" l="1"/>
  <c r="C215" i="12"/>
  <c r="C216" i="12"/>
  <c r="C217" i="12"/>
  <c r="C218" i="12"/>
  <c r="C219" i="12"/>
  <c r="C220" i="12"/>
  <c r="H128" i="87" l="1"/>
  <c r="B110" i="20"/>
  <c r="B36" i="20"/>
  <c r="B37" i="20" s="1"/>
  <c r="B105" i="20"/>
  <c r="B106" i="20" s="1"/>
  <c r="C77" i="12"/>
  <c r="C76" i="12"/>
  <c r="C75" i="12"/>
  <c r="C74" i="12"/>
  <c r="C73" i="12"/>
  <c r="C72" i="12"/>
  <c r="C71" i="12"/>
  <c r="C70" i="12"/>
  <c r="C69" i="12"/>
  <c r="C68" i="12"/>
  <c r="C67" i="12"/>
  <c r="C66" i="12"/>
  <c r="C65" i="12"/>
  <c r="C64" i="12"/>
  <c r="C63" i="12"/>
  <c r="C62" i="12"/>
  <c r="C61" i="12"/>
  <c r="C60" i="12"/>
  <c r="C59" i="12"/>
  <c r="C58" i="12"/>
  <c r="C57" i="12"/>
  <c r="C56" i="12"/>
  <c r="C55" i="12"/>
  <c r="C54" i="12"/>
  <c r="C53" i="12"/>
  <c r="C52" i="12"/>
  <c r="C51" i="12"/>
  <c r="C50" i="12"/>
  <c r="C49" i="12"/>
  <c r="H129" i="87" l="1"/>
  <c r="H130" i="87" s="1"/>
  <c r="H131" i="87" s="1"/>
  <c r="H133" i="87" s="1"/>
  <c r="H134" i="87" s="1"/>
  <c r="H136" i="87" s="1"/>
  <c r="H139" i="87" s="1"/>
  <c r="H140" i="87" s="1"/>
  <c r="H141" i="87" s="1"/>
  <c r="J157" i="20"/>
  <c r="F9" i="45" s="1"/>
  <c r="O138" i="20"/>
  <c r="J156" i="20" s="1"/>
  <c r="F8" i="45" s="1"/>
  <c r="J155" i="20"/>
  <c r="F7" i="45" s="1"/>
  <c r="J154" i="20"/>
  <c r="F6" i="45" s="1"/>
  <c r="J153" i="20"/>
  <c r="F5" i="45" s="1"/>
  <c r="J158" i="20" l="1"/>
  <c r="F10" i="45" s="1"/>
  <c r="H151" i="20"/>
  <c r="D3" i="45" s="1"/>
  <c r="I152" i="20"/>
  <c r="E4" i="45" s="1"/>
  <c r="I151" i="20"/>
  <c r="E3" i="45" s="1"/>
  <c r="G151" i="20"/>
  <c r="C3" i="45" s="1"/>
  <c r="H152" i="20"/>
  <c r="D4" i="45" s="1"/>
  <c r="I153" i="20"/>
  <c r="E5" i="45" s="1"/>
  <c r="G152" i="20"/>
  <c r="C4" i="45" s="1"/>
  <c r="H153" i="20"/>
  <c r="D5" i="45" s="1"/>
  <c r="I154" i="20"/>
  <c r="E6" i="45" s="1"/>
  <c r="G157" i="20"/>
  <c r="C9" i="45" s="1"/>
  <c r="G153" i="20"/>
  <c r="C5" i="45" s="1"/>
  <c r="H154" i="20"/>
  <c r="D6" i="45" s="1"/>
  <c r="I155" i="20"/>
  <c r="E7" i="45" s="1"/>
  <c r="G154" i="20"/>
  <c r="C6" i="45" s="1"/>
  <c r="H155" i="20"/>
  <c r="D7" i="45" s="1"/>
  <c r="I156" i="20"/>
  <c r="E8" i="45" s="1"/>
  <c r="G155" i="20"/>
  <c r="C7" i="45" s="1"/>
  <c r="H156" i="20"/>
  <c r="D8" i="45" s="1"/>
  <c r="I157" i="20"/>
  <c r="E9" i="45" s="1"/>
  <c r="G156" i="20"/>
  <c r="C8" i="45" s="1"/>
  <c r="H157" i="20"/>
  <c r="D9" i="45" s="1"/>
  <c r="I158" i="20" l="1"/>
  <c r="E10" i="45" s="1"/>
  <c r="G158" i="20"/>
  <c r="C10" i="45" s="1"/>
  <c r="H158" i="20"/>
  <c r="D10" i="45" s="1"/>
  <c r="N148" i="20" l="1"/>
  <c r="N112" i="20" l="1"/>
  <c r="N75" i="20"/>
  <c r="N38" i="20"/>
  <c r="C10" i="12"/>
  <c r="C17" i="12"/>
  <c r="C23" i="12"/>
  <c r="C6" i="12"/>
  <c r="C16" i="12"/>
  <c r="C5" i="12"/>
  <c r="C18" i="12"/>
  <c r="C24" i="12"/>
  <c r="C8" i="12"/>
  <c r="C7" i="12"/>
  <c r="C14" i="12"/>
  <c r="C13" i="12"/>
  <c r="C2" i="12"/>
  <c r="C12" i="12"/>
  <c r="C4" i="12"/>
  <c r="C26" i="12"/>
  <c r="C25" i="12"/>
  <c r="C9" i="12"/>
  <c r="C15" i="12"/>
  <c r="C22" i="12"/>
  <c r="C21" i="12"/>
  <c r="C20" i="12"/>
  <c r="C27" i="12"/>
  <c r="C19" i="12"/>
  <c r="C11" i="12"/>
  <c r="C3" i="12"/>
  <c r="C28" i="12"/>
  <c r="C34" i="12"/>
  <c r="C33" i="12"/>
  <c r="C29" i="12"/>
  <c r="C32" i="12"/>
  <c r="C30" i="12"/>
  <c r="C31" i="12"/>
  <c r="C35" i="12"/>
  <c r="F7" i="83"/>
  <c r="F8" i="83" l="1"/>
  <c r="F10" i="83" l="1"/>
  <c r="F11" i="83" l="1"/>
  <c r="F12" i="83" l="1"/>
  <c r="F13" i="83" s="1"/>
  <c r="F14" i="83" l="1"/>
  <c r="F17" i="83" s="1"/>
  <c r="F20" i="83" s="1"/>
  <c r="F21" i="83" s="1"/>
  <c r="F22" i="83" s="1"/>
</calcChain>
</file>

<file path=xl/sharedStrings.xml><?xml version="1.0" encoding="utf-8"?>
<sst xmlns="http://schemas.openxmlformats.org/spreadsheetml/2006/main" count="10159" uniqueCount="685">
  <si>
    <t>Brown</t>
  </si>
  <si>
    <t>Name</t>
  </si>
  <si>
    <t>Club</t>
  </si>
  <si>
    <t>Time</t>
  </si>
  <si>
    <t>WCOC</t>
  </si>
  <si>
    <t>M45</t>
  </si>
  <si>
    <t>M18</t>
  </si>
  <si>
    <t>M50</t>
  </si>
  <si>
    <t>LOC</t>
  </si>
  <si>
    <t>M35</t>
  </si>
  <si>
    <t>BL</t>
  </si>
  <si>
    <t>WAROC</t>
  </si>
  <si>
    <t>David Spencer</t>
  </si>
  <si>
    <t>M21</t>
  </si>
  <si>
    <t>Karen Parker</t>
  </si>
  <si>
    <t>W50</t>
  </si>
  <si>
    <t>Martin Skinner</t>
  </si>
  <si>
    <t>Derek Fryer</t>
  </si>
  <si>
    <t>M60</t>
  </si>
  <si>
    <t>W55</t>
  </si>
  <si>
    <t>M55</t>
  </si>
  <si>
    <t>Colin Valentine</t>
  </si>
  <si>
    <t>M40</t>
  </si>
  <si>
    <t>W40</t>
  </si>
  <si>
    <t>Blue</t>
  </si>
  <si>
    <t>Alastair Thomas</t>
  </si>
  <si>
    <t>M16</t>
  </si>
  <si>
    <t>Daniel Spencer</t>
  </si>
  <si>
    <t>Roger Thomas</t>
  </si>
  <si>
    <t>Harry Scott</t>
  </si>
  <si>
    <t>Howard Leslie</t>
  </si>
  <si>
    <t>Mike Harrison</t>
  </si>
  <si>
    <t>M65</t>
  </si>
  <si>
    <t>Steven Breeze</t>
  </si>
  <si>
    <t>Stella Lewsley</t>
  </si>
  <si>
    <t>W60</t>
  </si>
  <si>
    <t>Robin Thomas</t>
  </si>
  <si>
    <t>Lynne Thomas</t>
  </si>
  <si>
    <t>W45</t>
  </si>
  <si>
    <t>W16</t>
  </si>
  <si>
    <t>Debbie Thompson</t>
  </si>
  <si>
    <t>Jenny Wren</t>
  </si>
  <si>
    <t>W65</t>
  </si>
  <si>
    <t>Green</t>
  </si>
  <si>
    <t>Cliff Etherden</t>
  </si>
  <si>
    <t>Michael Pearson</t>
  </si>
  <si>
    <t>M70</t>
  </si>
  <si>
    <t>Niamh Hunter</t>
  </si>
  <si>
    <t>Julia Laverack</t>
  </si>
  <si>
    <t>Richard Cummings</t>
  </si>
  <si>
    <t>Lindsey Bayles</t>
  </si>
  <si>
    <t>Ben Breeze</t>
  </si>
  <si>
    <t>Ann Cummings</t>
  </si>
  <si>
    <t>Gill Browne</t>
  </si>
  <si>
    <t>Chris Lates</t>
  </si>
  <si>
    <t>M75</t>
  </si>
  <si>
    <t>Philip Nichols</t>
  </si>
  <si>
    <t>Ian Teasdale</t>
  </si>
  <si>
    <t>Kim Leslie</t>
  </si>
  <si>
    <t>David Fenwick</t>
  </si>
  <si>
    <t>W21</t>
  </si>
  <si>
    <t>Ben Goodwin</t>
  </si>
  <si>
    <t>M14</t>
  </si>
  <si>
    <t>Short Green</t>
  </si>
  <si>
    <t>W14</t>
  </si>
  <si>
    <t>W70</t>
  </si>
  <si>
    <t>Catherine Wetherfield</t>
  </si>
  <si>
    <t>Jane Yates</t>
  </si>
  <si>
    <t>W75</t>
  </si>
  <si>
    <t>Light Green</t>
  </si>
  <si>
    <t>Henry Teasdale</t>
  </si>
  <si>
    <t>M12</t>
  </si>
  <si>
    <t>Rosie Spencer</t>
  </si>
  <si>
    <t>W12</t>
  </si>
  <si>
    <t>Orange</t>
  </si>
  <si>
    <t>Jessica Breeze</t>
  </si>
  <si>
    <t>Ellie Simmonds</t>
  </si>
  <si>
    <t>Lucy Gibson</t>
  </si>
  <si>
    <t>James Birkinshaw</t>
  </si>
  <si>
    <t>Yellow</t>
  </si>
  <si>
    <t>Wilfrid Teasdale</t>
  </si>
  <si>
    <t>M10</t>
  </si>
  <si>
    <t>W10</t>
  </si>
  <si>
    <t>Isaac Hunter</t>
  </si>
  <si>
    <t>Hannah Birkinshaw</t>
  </si>
  <si>
    <t>Galoppen Score</t>
  </si>
  <si>
    <t>Simon Hunter</t>
  </si>
  <si>
    <t>Alan Irving</t>
  </si>
  <si>
    <t>Michael Billinghurst</t>
  </si>
  <si>
    <t>Bob Barnby</t>
  </si>
  <si>
    <t>Andy Lewsley</t>
  </si>
  <si>
    <t>John Nash</t>
  </si>
  <si>
    <t>Mike Cumpstey</t>
  </si>
  <si>
    <t>Malcolm Ruckledge</t>
  </si>
  <si>
    <t>Helen Neild</t>
  </si>
  <si>
    <t>Richard Evans</t>
  </si>
  <si>
    <t>Janet Nash</t>
  </si>
  <si>
    <t>Joan Cumpstey</t>
  </si>
  <si>
    <t>Dick Whitworth</t>
  </si>
  <si>
    <t>Richard Moss</t>
  </si>
  <si>
    <t>Dave Neild</t>
  </si>
  <si>
    <t>Caitlin Irving</t>
  </si>
  <si>
    <t>Christine Goulding</t>
  </si>
  <si>
    <t>Anne Burbidge</t>
  </si>
  <si>
    <t>M80</t>
  </si>
  <si>
    <t>Stan Johnston</t>
  </si>
  <si>
    <t>Number of Counting Scores</t>
  </si>
  <si>
    <t>Average of Counting Scores</t>
  </si>
  <si>
    <t>Age
Class</t>
  </si>
  <si>
    <t>Course</t>
  </si>
  <si>
    <t>Position</t>
  </si>
  <si>
    <t>L Green</t>
  </si>
  <si>
    <t>S Green</t>
  </si>
  <si>
    <t>John Slater</t>
  </si>
  <si>
    <t>Kate Charles</t>
  </si>
  <si>
    <t>Heather Heppenstall</t>
  </si>
  <si>
    <t>Rebecca O'Donovan</t>
  </si>
  <si>
    <t>Karen Blackburn</t>
  </si>
  <si>
    <t>Hiroki Holmes</t>
  </si>
  <si>
    <t>Wilfrid Teasdale (WCOC)</t>
  </si>
  <si>
    <t>Dougal Kyle</t>
  </si>
  <si>
    <t>Dan Parker</t>
  </si>
  <si>
    <t>W35</t>
  </si>
  <si>
    <t>Isabel Berry</t>
  </si>
  <si>
    <t>Louise Dunn</t>
  </si>
  <si>
    <t>Diana McClure</t>
  </si>
  <si>
    <t>Janice Nichols</t>
  </si>
  <si>
    <t>Steve Birkinshaw</t>
  </si>
  <si>
    <t>Ian Wilson</t>
  </si>
  <si>
    <t>Lily Regan</t>
  </si>
  <si>
    <t>Clare Rodger</t>
  </si>
  <si>
    <t>Emily Turner</t>
  </si>
  <si>
    <t>Ange Jackson</t>
  </si>
  <si>
    <t>Janette McHendry</t>
  </si>
  <si>
    <t>Andrew Suddaby</t>
  </si>
  <si>
    <t>Isaac Hunter (WCOC)</t>
  </si>
  <si>
    <t>Total</t>
  </si>
  <si>
    <t>M20</t>
  </si>
  <si>
    <t>Joe Sunley</t>
  </si>
  <si>
    <t>Tom Barkas</t>
  </si>
  <si>
    <t>Emma Crawford</t>
  </si>
  <si>
    <t>Sophie Crawford</t>
  </si>
  <si>
    <t>Total for Course</t>
  </si>
  <si>
    <t>Tony Duncan</t>
  </si>
  <si>
    <t>Amelia Thompson</t>
  </si>
  <si>
    <t>Winning Man</t>
  </si>
  <si>
    <t>Winning Woman</t>
  </si>
  <si>
    <t>Daniel Spencer (WCOC)</t>
  </si>
  <si>
    <t>Niamh Hunter (WCOC)</t>
  </si>
  <si>
    <t>David Spencer (WCOC)</t>
  </si>
  <si>
    <t>Heather Heppenstall (LOC)</t>
  </si>
  <si>
    <t>Rosie Spencer (WCOC)</t>
  </si>
  <si>
    <t>Michael Pearson (WCOC)</t>
  </si>
  <si>
    <t>David Rodger (WCOC)</t>
  </si>
  <si>
    <t>Jane Yates (BL)</t>
  </si>
  <si>
    <t>Lucy Gibson (LOC)</t>
  </si>
  <si>
    <t>Henry Bangham (LOC)</t>
  </si>
  <si>
    <t>Gillian Wells (LOC)</t>
  </si>
  <si>
    <t>Cumbrian Galoppen 2017 Course Winners</t>
  </si>
  <si>
    <t>Myrtle Ashworth (WCOC)</t>
  </si>
  <si>
    <t>Susan Skinner</t>
  </si>
  <si>
    <t>Emma Moody</t>
  </si>
  <si>
    <t>Galoppen
Score</t>
  </si>
  <si>
    <t>Charlie Rennie</t>
  </si>
  <si>
    <t>Jamie Rennie</t>
  </si>
  <si>
    <t>Ian Cumpstey</t>
  </si>
  <si>
    <t>Dave Hewitt</t>
  </si>
  <si>
    <t>Lorna Hewitt</t>
  </si>
  <si>
    <t>Ruben Razzetti</t>
  </si>
  <si>
    <t>George Rennie</t>
  </si>
  <si>
    <t>Stephen Eastley</t>
  </si>
  <si>
    <t>Jo Cleary</t>
  </si>
  <si>
    <t>Lesley Wornham</t>
  </si>
  <si>
    <t>Daisy Rennie</t>
  </si>
  <si>
    <t>Helen Rennie</t>
  </si>
  <si>
    <t>Jack Eyre</t>
  </si>
  <si>
    <t>Alex Crawford</t>
  </si>
  <si>
    <t>Kamila Winterbottom</t>
  </si>
  <si>
    <t>Ollie Heron-Southward</t>
  </si>
  <si>
    <t>Janet Evans</t>
  </si>
  <si>
    <t>David Lloyd</t>
  </si>
  <si>
    <t>Stuart Crawford</t>
  </si>
  <si>
    <t>Sarah Jones</t>
  </si>
  <si>
    <t>Graham Patten</t>
  </si>
  <si>
    <t>Caitlin Pearson</t>
  </si>
  <si>
    <t>Ash Boothroyd</t>
  </si>
  <si>
    <t>Steve Birkinshaw (WCOC)</t>
  </si>
  <si>
    <t>Cumbrian Galoppen 2018 Course Winners</t>
  </si>
  <si>
    <t>Leading M</t>
  </si>
  <si>
    <t>Leading W</t>
  </si>
  <si>
    <t>Simon Hunter (WCOC)</t>
  </si>
  <si>
    <t>Karen Parker (BL)</t>
  </si>
  <si>
    <t>Harry Scott (LOC)</t>
  </si>
  <si>
    <t>Christine Goulding (BL)</t>
  </si>
  <si>
    <t>Cliff Etherden (LOC)</t>
  </si>
  <si>
    <t>Anna Lister (LOC)</t>
  </si>
  <si>
    <t>Syd Thomas (WCOC)</t>
  </si>
  <si>
    <t>Elizabeth Elliott (WCOC)</t>
  </si>
  <si>
    <t>Henry Teasdale (WCOC)</t>
  </si>
  <si>
    <t>Jessica Breeze (WCOC)</t>
  </si>
  <si>
    <t>Hannah Birkinshaw (WCOC)</t>
  </si>
  <si>
    <t>Maisy Yates (BL)</t>
  </si>
  <si>
    <t>Leading JM</t>
  </si>
  <si>
    <t>Leading JW</t>
  </si>
  <si>
    <t>Johanna Cleary (LOC)</t>
  </si>
  <si>
    <t>Ben Breeze (WCOC)</t>
  </si>
  <si>
    <t>Mike Atherton (LOC)</t>
  </si>
  <si>
    <t>Catherine Wetherfield (WCOC)</t>
  </si>
  <si>
    <t>Robin Regan (BL)</t>
  </si>
  <si>
    <t>Merryn Stangroom (LOC)</t>
  </si>
  <si>
    <t>Cumbrian Galoppen 2016 Course Winners</t>
  </si>
  <si>
    <t>Cumbrian Galoppen 2015 Course Winners</t>
  </si>
  <si>
    <t>Leading Man</t>
  </si>
  <si>
    <t>Leading Woman</t>
  </si>
  <si>
    <t>Emily Brown</t>
  </si>
  <si>
    <t>Steve Telford</t>
  </si>
  <si>
    <t>Alex Foster</t>
  </si>
  <si>
    <t>Cumbrian Galoppen 2014 Course Winners</t>
  </si>
  <si>
    <t>Male</t>
  </si>
  <si>
    <t>Female</t>
  </si>
  <si>
    <t>Grace Pugh</t>
  </si>
  <si>
    <t>Cumbrian Galoppen 2013 Course Winners</t>
  </si>
  <si>
    <t>Cumbrian Galoppen 2012 Course Winners</t>
  </si>
  <si>
    <t>Cumbrian Galoppen 2011 Course Winners</t>
  </si>
  <si>
    <t>Todd Oates</t>
  </si>
  <si>
    <t>BARRO</t>
  </si>
  <si>
    <t>John Noblett</t>
  </si>
  <si>
    <t>Rosie Watson</t>
  </si>
  <si>
    <t>Hannah Cleary-Hughes</t>
  </si>
  <si>
    <t>Callum Mitchell</t>
  </si>
  <si>
    <t>Daisy Fletcher-Cooney</t>
  </si>
  <si>
    <t>Joanne Larty</t>
  </si>
  <si>
    <t>Sally Heppell</t>
  </si>
  <si>
    <t>Daniel Heppell</t>
  </si>
  <si>
    <t>Toby Heppell</t>
  </si>
  <si>
    <t>Owain Rice</t>
  </si>
  <si>
    <t>Stanley Johnston</t>
  </si>
  <si>
    <t>-</t>
  </si>
  <si>
    <t>Andrew Bradley</t>
  </si>
  <si>
    <t>Phil Blaylock</t>
  </si>
  <si>
    <t>No award</t>
  </si>
  <si>
    <t>Winning Boy</t>
  </si>
  <si>
    <t>Winning Girl</t>
  </si>
  <si>
    <t>Cumbrian Galoppen 2019 Course Winners</t>
  </si>
  <si>
    <t>Cumbrian Galoppen 2019 Winning M/W18-</t>
  </si>
  <si>
    <t>Dave Phillips</t>
  </si>
  <si>
    <t>Gender</t>
  </si>
  <si>
    <t>Year of Birth</t>
  </si>
  <si>
    <t>Chris Horsewill</t>
  </si>
  <si>
    <t>Ella-Mae Phillips</t>
  </si>
  <si>
    <t>Esca Barr</t>
  </si>
  <si>
    <t>Beck Barr</t>
  </si>
  <si>
    <t>BROWN</t>
  </si>
  <si>
    <t>BLUE</t>
  </si>
  <si>
    <t>GREEN</t>
  </si>
  <si>
    <t>SHORT GREEN</t>
  </si>
  <si>
    <t>LIGHT GREEN</t>
  </si>
  <si>
    <t>YELLOW</t>
  </si>
  <si>
    <t>Steve Kruger</t>
  </si>
  <si>
    <t>Elizabeth Woodcock</t>
  </si>
  <si>
    <t>Sola Holmes</t>
  </si>
  <si>
    <t>David Wilson</t>
  </si>
  <si>
    <t>Year
of Birth</t>
  </si>
  <si>
    <t>James Chapman</t>
  </si>
  <si>
    <t>Emma Stuart</t>
  </si>
  <si>
    <t>Jerry Purkis</t>
  </si>
  <si>
    <t>Rachel Platt</t>
  </si>
  <si>
    <t>Gary Flynn</t>
  </si>
  <si>
    <t>Becky Shelford</t>
  </si>
  <si>
    <t>M85</t>
  </si>
  <si>
    <t>Toby Johnson</t>
  </si>
  <si>
    <t>Norman French</t>
  </si>
  <si>
    <t>Cumbrian Galoppen 2020 Course Winners</t>
  </si>
  <si>
    <t>Cumbrian Galoppen 2020 Winning M/W18-</t>
  </si>
  <si>
    <t>Series cancelled due to the Covid-19 Pandemic.</t>
  </si>
  <si>
    <t>6 events held,
best 4 scores to count,
3 scoring events to qualify.</t>
  </si>
  <si>
    <t>Note - For 2021:</t>
  </si>
  <si>
    <t>Jacob Sanders</t>
  </si>
  <si>
    <t>Caleb Thornton + Seb Leech</t>
  </si>
  <si>
    <t>Joshua Thornton + Joe Sanders</t>
  </si>
  <si>
    <t>Lucy Wood</t>
  </si>
  <si>
    <t>W7</t>
  </si>
  <si>
    <t>Lucy Sanders</t>
  </si>
  <si>
    <t>W9</t>
  </si>
  <si>
    <t>Ned Hutt</t>
  </si>
  <si>
    <t>Stefie Stein</t>
  </si>
  <si>
    <t>Jonty Razzetti</t>
  </si>
  <si>
    <t>Rachel Ashburner</t>
  </si>
  <si>
    <t>Naylor</t>
  </si>
  <si>
    <t>Cerys Naylor</t>
  </si>
  <si>
    <t>Jack Stein</t>
  </si>
  <si>
    <t>Penrith Beacon (BL)</t>
  </si>
  <si>
    <t>Count</t>
  </si>
  <si>
    <t>Penrith Beacon</t>
  </si>
  <si>
    <t>Tess Gibbs</t>
  </si>
  <si>
    <t>ORANGE</t>
  </si>
  <si>
    <t>Hilary Eastley</t>
  </si>
  <si>
    <t>Heather Prince</t>
  </si>
  <si>
    <t>Rowan Purkis</t>
  </si>
  <si>
    <t>Charles Weir</t>
  </si>
  <si>
    <t>Karen Saunders</t>
  </si>
  <si>
    <t>Rosalie Liddell</t>
  </si>
  <si>
    <t>Geoff Armer</t>
  </si>
  <si>
    <t>SROC</t>
  </si>
  <si>
    <t>Jill Libby</t>
  </si>
  <si>
    <t>Jeff Cowton</t>
  </si>
  <si>
    <t>Patricia Davies</t>
  </si>
  <si>
    <t>David Rawle</t>
  </si>
  <si>
    <t>Andrew Mort</t>
  </si>
  <si>
    <t>Ralph Liddell</t>
  </si>
  <si>
    <t>Bethan Naylor</t>
  </si>
  <si>
    <t>Danny Winterbottom</t>
  </si>
  <si>
    <t>Thomas Rawle</t>
  </si>
  <si>
    <t>Shane Ohly</t>
  </si>
  <si>
    <t>Chris Naylor</t>
  </si>
  <si>
    <t>Tom Matthew</t>
  </si>
  <si>
    <t>Sam Gibbs</t>
  </si>
  <si>
    <t>Jasmine Girdlestone</t>
  </si>
  <si>
    <t>Results for BL Penrith Beacon 15 Jan 2022</t>
  </si>
  <si>
    <t>Rank</t>
  </si>
  <si>
    <t>Results for Loughrigg 24 April 2022</t>
  </si>
  <si>
    <t>1st</t>
  </si>
  <si>
    <t>5th</t>
  </si>
  <si>
    <t>6th</t>
  </si>
  <si>
    <t>7th</t>
  </si>
  <si>
    <t>9th</t>
  </si>
  <si>
    <t>10th</t>
  </si>
  <si>
    <t>12th</t>
  </si>
  <si>
    <t>16th</t>
  </si>
  <si>
    <t>18th</t>
  </si>
  <si>
    <t>20th</t>
  </si>
  <si>
    <t>22nd</t>
  </si>
  <si>
    <t>23rd</t>
  </si>
  <si>
    <t>Joe Hudd</t>
  </si>
  <si>
    <t>24th</t>
  </si>
  <si>
    <t>Jeff Powell Davies</t>
  </si>
  <si>
    <t>28th</t>
  </si>
  <si>
    <t>31st</t>
  </si>
  <si>
    <t>32nd</t>
  </si>
  <si>
    <t>35th</t>
  </si>
  <si>
    <t>W18</t>
  </si>
  <si>
    <t>38th</t>
  </si>
  <si>
    <t>Peter Scott</t>
  </si>
  <si>
    <t>41st</t>
  </si>
  <si>
    <t>44th</t>
  </si>
  <si>
    <t>Matthew Horne</t>
  </si>
  <si>
    <t>46th</t>
  </si>
  <si>
    <t>48th</t>
  </si>
  <si>
    <t>50th</t>
  </si>
  <si>
    <t>51st</t>
  </si>
  <si>
    <t>Robert Smith</t>
  </si>
  <si>
    <t>52nd</t>
  </si>
  <si>
    <t>53rd</t>
  </si>
  <si>
    <t>54th</t>
  </si>
  <si>
    <t>55th</t>
  </si>
  <si>
    <t>59th</t>
  </si>
  <si>
    <t>Iain Smith-Ward</t>
  </si>
  <si>
    <t>61st</t>
  </si>
  <si>
    <t>62nd</t>
  </si>
  <si>
    <t>63rd</t>
  </si>
  <si>
    <t>Loughrigg (LOC)</t>
  </si>
  <si>
    <t>Keith Tonkin</t>
  </si>
  <si>
    <t>Steve Holmes</t>
  </si>
  <si>
    <t>Laura Brown</t>
  </si>
  <si>
    <t>Nicholas Evans</t>
  </si>
  <si>
    <t>John Ferris-Worth</t>
  </si>
  <si>
    <t>Tim Field</t>
  </si>
  <si>
    <t>67th</t>
  </si>
  <si>
    <t>Duncan Conway</t>
  </si>
  <si>
    <t>73rd</t>
  </si>
  <si>
    <t>74th</t>
  </si>
  <si>
    <t>David Downes</t>
  </si>
  <si>
    <t>77th</t>
  </si>
  <si>
    <t>80th</t>
  </si>
  <si>
    <t>Simon Filmore</t>
  </si>
  <si>
    <t>82nd</t>
  </si>
  <si>
    <t>Tim Boden</t>
  </si>
  <si>
    <t>83rd</t>
  </si>
  <si>
    <t>2nd</t>
  </si>
  <si>
    <t>4th</t>
  </si>
  <si>
    <t>Natalie Hawkrigg</t>
  </si>
  <si>
    <t>8th</t>
  </si>
  <si>
    <t>Richard Tiley</t>
  </si>
  <si>
    <t>14th</t>
  </si>
  <si>
    <t>15th</t>
  </si>
  <si>
    <t>Graham Capper</t>
  </si>
  <si>
    <t>Anna Lister</t>
  </si>
  <si>
    <t>19th</t>
  </si>
  <si>
    <t>Raymond Wren</t>
  </si>
  <si>
    <t>25th</t>
  </si>
  <si>
    <t>26th</t>
  </si>
  <si>
    <t>27th</t>
  </si>
  <si>
    <t>Roger Smith</t>
  </si>
  <si>
    <t>29th</t>
  </si>
  <si>
    <t>Eva Humphreys</t>
  </si>
  <si>
    <t>Derek Allison</t>
  </si>
  <si>
    <t>39th</t>
  </si>
  <si>
    <t>Andy Robinson</t>
  </si>
  <si>
    <t>45th</t>
  </si>
  <si>
    <t>49th</t>
  </si>
  <si>
    <t>56th</t>
  </si>
  <si>
    <t>57th</t>
  </si>
  <si>
    <t>58th</t>
  </si>
  <si>
    <t>61st=</t>
  </si>
  <si>
    <t>Michael Osborne</t>
  </si>
  <si>
    <t>68th</t>
  </si>
  <si>
    <t>Simon Cane</t>
  </si>
  <si>
    <t>69th</t>
  </si>
  <si>
    <t>70th</t>
  </si>
  <si>
    <t>72nd</t>
  </si>
  <si>
    <t>Carl Humphreys</t>
  </si>
  <si>
    <t>75th</t>
  </si>
  <si>
    <t>76th</t>
  </si>
  <si>
    <t>Jane Ligema</t>
  </si>
  <si>
    <t>78th</t>
  </si>
  <si>
    <t>Kathryn Savage</t>
  </si>
  <si>
    <t>79th</t>
  </si>
  <si>
    <t>Richard Bartlett</t>
  </si>
  <si>
    <t>91st</t>
  </si>
  <si>
    <t>93rd</t>
  </si>
  <si>
    <t>Hazel Gibbs</t>
  </si>
  <si>
    <t>94th</t>
  </si>
  <si>
    <t>Andrew Leedham</t>
  </si>
  <si>
    <t>100th</t>
  </si>
  <si>
    <t>102nd</t>
  </si>
  <si>
    <t>Judith Filmore</t>
  </si>
  <si>
    <t>103rd</t>
  </si>
  <si>
    <t>Cath Lee</t>
  </si>
  <si>
    <t>106th</t>
  </si>
  <si>
    <t>Sandy Turner</t>
  </si>
  <si>
    <t>110th</t>
  </si>
  <si>
    <t>Deyna Hirst</t>
  </si>
  <si>
    <t>Christine Robinson</t>
  </si>
  <si>
    <t>Christine Kiddier</t>
  </si>
  <si>
    <t>Jane Venet</t>
  </si>
  <si>
    <t>Paul Tickner</t>
  </si>
  <si>
    <t>Andrew Smith</t>
  </si>
  <si>
    <t>Ann Smith</t>
  </si>
  <si>
    <t>Alan Heppenstall</t>
  </si>
  <si>
    <t>Eleanor Osborne</t>
  </si>
  <si>
    <t>Very Short Green</t>
  </si>
  <si>
    <t>Lily Clarkson</t>
  </si>
  <si>
    <t>Jamie Osborne</t>
  </si>
  <si>
    <t>Quinn Thompson</t>
  </si>
  <si>
    <t>Martin Keegan</t>
  </si>
  <si>
    <t>Wilf Clarkson</t>
  </si>
  <si>
    <t>Results for Lank Rigg 8 May 2022</t>
  </si>
  <si>
    <t>No-one</t>
  </si>
  <si>
    <t>Jane Hunter</t>
  </si>
  <si>
    <t>3rd</t>
  </si>
  <si>
    <t>John Nuttall</t>
  </si>
  <si>
    <t>SELOC</t>
  </si>
  <si>
    <t>Sam Osborne</t>
  </si>
  <si>
    <t>11th</t>
  </si>
  <si>
    <t>13th</t>
  </si>
  <si>
    <t>Margaret Mackenzie</t>
  </si>
  <si>
    <t>17th</t>
  </si>
  <si>
    <t>Michael Hood</t>
  </si>
  <si>
    <t>Roger Jackson</t>
  </si>
  <si>
    <t>21st</t>
  </si>
  <si>
    <t>Deborah Goodwin</t>
  </si>
  <si>
    <t>Helen Hargreaves</t>
  </si>
  <si>
    <t>Jeff Goodwin</t>
  </si>
  <si>
    <t>Scott Ashworth</t>
  </si>
  <si>
    <t>Chris Pollitt</t>
  </si>
  <si>
    <t>Ray Johnstone</t>
  </si>
  <si>
    <t>Phillip Winskill</t>
  </si>
  <si>
    <t>Steve Breeze</t>
  </si>
  <si>
    <t>Lank Rigg (WCOC)</t>
  </si>
  <si>
    <t>Ling Fell (WCOC)</t>
  </si>
  <si>
    <t>James Rogers</t>
  </si>
  <si>
    <t>Lucie-Ellen Todhunter</t>
  </si>
  <si>
    <t>Littledave Cumins</t>
  </si>
  <si>
    <t>SO</t>
  </si>
  <si>
    <t>James Todhunter</t>
  </si>
  <si>
    <t>Fred Boardman</t>
  </si>
  <si>
    <t>Jessica Richardson</t>
  </si>
  <si>
    <t>Stuart Graham</t>
  </si>
  <si>
    <t>SOLWAY</t>
  </si>
  <si>
    <t>Julie Ferris-Worth</t>
  </si>
  <si>
    <t>Results for WCOC Ling Fell 18 Sept 2022</t>
  </si>
  <si>
    <t>Craig Smith</t>
  </si>
  <si>
    <t>BOK</t>
  </si>
  <si>
    <t>Trevor Hoey</t>
  </si>
  <si>
    <t>FVO</t>
  </si>
  <si>
    <t>Liz Heaton</t>
  </si>
  <si>
    <t>Ryan Crellin</t>
  </si>
  <si>
    <t>Pete Winterbottom</t>
  </si>
  <si>
    <t>Gavin Pattison</t>
  </si>
  <si>
    <t>Pete Nelson</t>
  </si>
  <si>
    <t>Carol Graham</t>
  </si>
  <si>
    <t>30th</t>
  </si>
  <si>
    <t>Cath Sullivan</t>
  </si>
  <si>
    <t>Sheila Hobson</t>
  </si>
  <si>
    <t>Rebecca Crellin</t>
  </si>
  <si>
    <t>Anita Evans</t>
  </si>
  <si>
    <t>Ben Todhunter</t>
  </si>
  <si>
    <t>Ellie Todhunter</t>
  </si>
  <si>
    <t>Maisie Todhunter</t>
  </si>
  <si>
    <t>Jane Waterworth</t>
  </si>
  <si>
    <t>Class</t>
  </si>
  <si>
    <t>No results</t>
  </si>
  <si>
    <t>Results for LOC Harter Fell 25 Sept 2022</t>
  </si>
  <si>
    <t>Jack Wright</t>
  </si>
  <si>
    <t>CLOK</t>
  </si>
  <si>
    <t>DEE</t>
  </si>
  <si>
    <t>Duncan Archer</t>
  </si>
  <si>
    <t>Nick Taylor</t>
  </si>
  <si>
    <t>Anne Edwards</t>
  </si>
  <si>
    <t>Simon Thomas</t>
  </si>
  <si>
    <t>Matti Ligema</t>
  </si>
  <si>
    <t>Keith Jones</t>
  </si>
  <si>
    <t>Pete Owens</t>
  </si>
  <si>
    <t>Judy Burge</t>
  </si>
  <si>
    <t>Stephen Fellbaum</t>
  </si>
  <si>
    <t>David Jackson</t>
  </si>
  <si>
    <t>Chris Heaton</t>
  </si>
  <si>
    <t>Paul Watson</t>
  </si>
  <si>
    <t>Jean Bell</t>
  </si>
  <si>
    <t>33rd</t>
  </si>
  <si>
    <t>40th</t>
  </si>
  <si>
    <t>42nd</t>
  </si>
  <si>
    <t>Dave Walton</t>
  </si>
  <si>
    <t>43rd</t>
  </si>
  <si>
    <t>Andrew Dean</t>
  </si>
  <si>
    <t>Carol McNeill</t>
  </si>
  <si>
    <t>Keith Henderson</t>
  </si>
  <si>
    <t>WIM</t>
  </si>
  <si>
    <t>Steve Burge</t>
  </si>
  <si>
    <t>David Nichol</t>
  </si>
  <si>
    <t>AYROC</t>
  </si>
  <si>
    <t>Miriam Rosen</t>
  </si>
  <si>
    <t>Rach Stavert</t>
  </si>
  <si>
    <t>Elizabeth Elliott</t>
  </si>
  <si>
    <t>Sheelagh Nichol</t>
  </si>
  <si>
    <t>Gwen Rea</t>
  </si>
  <si>
    <t>John Pullin</t>
  </si>
  <si>
    <t>Helen Wheelwright</t>
  </si>
  <si>
    <t>SOC</t>
  </si>
  <si>
    <t>James Heppenstall</t>
  </si>
  <si>
    <t>Henry Bennett</t>
  </si>
  <si>
    <t>Helen Bennett</t>
  </si>
  <si>
    <t>M9</t>
  </si>
  <si>
    <t>Lucie Heppenstall</t>
  </si>
  <si>
    <t>Emily Payne</t>
  </si>
  <si>
    <t>Alice Payne</t>
  </si>
  <si>
    <t>Robert Browne</t>
  </si>
  <si>
    <t>Harter Fell (LOC)</t>
  </si>
  <si>
    <t>Results for BL Faulds Brow 23 Oct 2022</t>
  </si>
  <si>
    <t>Faulds Brow (BL)</t>
  </si>
  <si>
    <t>Lulu Gooding</t>
  </si>
  <si>
    <t>SOS</t>
  </si>
  <si>
    <t>James Prescott</t>
  </si>
  <si>
    <t>BKO</t>
  </si>
  <si>
    <t>Ella Miklausic</t>
  </si>
  <si>
    <t>NGOC</t>
  </si>
  <si>
    <t>Luke Miklausic</t>
  </si>
  <si>
    <t>Joss Neild</t>
  </si>
  <si>
    <t>M5</t>
  </si>
  <si>
    <t>Dylan Miklausic</t>
  </si>
  <si>
    <t>Rafferty Phillips</t>
  </si>
  <si>
    <t>Maria Gaines</t>
  </si>
  <si>
    <t>Richard Towler</t>
  </si>
  <si>
    <t>Jill Smith</t>
  </si>
  <si>
    <t>EBOR</t>
  </si>
  <si>
    <t>7th=</t>
  </si>
  <si>
    <t>Christine KiddierFacebook</t>
  </si>
  <si>
    <t>Bridget Jardine</t>
  </si>
  <si>
    <t>PFO</t>
  </si>
  <si>
    <t>Charles WeirTwitter</t>
  </si>
  <si>
    <t>Eleanor Prescott</t>
  </si>
  <si>
    <t>Kelvin Prescott</t>
  </si>
  <si>
    <t>Nancy Powell Davies</t>
  </si>
  <si>
    <t>Sheila Miklausic</t>
  </si>
  <si>
    <t>Mike Fairburn</t>
  </si>
  <si>
    <t>Michael Thompson</t>
  </si>
  <si>
    <t>NN</t>
  </si>
  <si>
    <t>Kirsty Adams</t>
  </si>
  <si>
    <t>John Miklausic</t>
  </si>
  <si>
    <t>Myrtle Ashworth</t>
  </si>
  <si>
    <t>David Roach</t>
  </si>
  <si>
    <t>SLOW</t>
  </si>
  <si>
    <t>Mary Rack</t>
  </si>
  <si>
    <t>NATO</t>
  </si>
  <si>
    <t>Debby Warren</t>
  </si>
  <si>
    <t>Maggie Scrugham</t>
  </si>
  <si>
    <t>John Brewer</t>
  </si>
  <si>
    <t>Helen Livesey</t>
  </si>
  <si>
    <t>34th</t>
  </si>
  <si>
    <t>Marion Inchmore</t>
  </si>
  <si>
    <t>36th</t>
  </si>
  <si>
    <t>John Evans</t>
  </si>
  <si>
    <t>37th</t>
  </si>
  <si>
    <t>Kate Golby</t>
  </si>
  <si>
    <t>39th=</t>
  </si>
  <si>
    <t>Sue Rowlands</t>
  </si>
  <si>
    <t>Isabel Gaines</t>
  </si>
  <si>
    <t>Rachel Powell</t>
  </si>
  <si>
    <t>Cecilia Fenerty</t>
  </si>
  <si>
    <t>MDOC</t>
  </si>
  <si>
    <t>47th</t>
  </si>
  <si>
    <t>Martin Powell</t>
  </si>
  <si>
    <t>Isobel Williamson</t>
  </si>
  <si>
    <t>Anne Wilson</t>
  </si>
  <si>
    <t>AIRE</t>
  </si>
  <si>
    <t>Robin Mowbray</t>
  </si>
  <si>
    <t>Paul Williams</t>
  </si>
  <si>
    <t>st</t>
  </si>
  <si>
    <t>George Hare</t>
  </si>
  <si>
    <t>Nick Evans</t>
  </si>
  <si>
    <t>Geoff Davis</t>
  </si>
  <si>
    <t>Tim Griffin</t>
  </si>
  <si>
    <t>GRAMP</t>
  </si>
  <si>
    <t>13th=</t>
  </si>
  <si>
    <t>Nadine Wright</t>
  </si>
  <si>
    <t>OD</t>
  </si>
  <si>
    <t>Roger Gooding</t>
  </si>
  <si>
    <t>Patrick Smyth</t>
  </si>
  <si>
    <t>Saskia Warren</t>
  </si>
  <si>
    <t>Cate Matthew</t>
  </si>
  <si>
    <t>John Taylor</t>
  </si>
  <si>
    <t>Jo Taylor</t>
  </si>
  <si>
    <t>Roger Lott</t>
  </si>
  <si>
    <t>Jo Matthew</t>
  </si>
  <si>
    <t>Julian Lailey</t>
  </si>
  <si>
    <t>Ron Kenyon</t>
  </si>
  <si>
    <t>Rob Bailey</t>
  </si>
  <si>
    <t>James Hollins-Gibson</t>
  </si>
  <si>
    <t>Joe Woodley</t>
  </si>
  <si>
    <t>Daniel SpencerAttackpoint</t>
  </si>
  <si>
    <t>EUOC</t>
  </si>
  <si>
    <t>Joseph Goodwin</t>
  </si>
  <si>
    <t>Alex Matthew</t>
  </si>
  <si>
    <t>Jim Trueman</t>
  </si>
  <si>
    <t>Paul Neild</t>
  </si>
  <si>
    <t>Matthew McCreadie</t>
  </si>
  <si>
    <t>Robert SmithStrava</t>
  </si>
  <si>
    <t>Paul Gaines</t>
  </si>
  <si>
    <t>Dominic Wathey</t>
  </si>
  <si>
    <t>Urszula Bronkowska</t>
  </si>
  <si>
    <t>DFOK</t>
  </si>
  <si>
    <t>No Lakes clubs</t>
  </si>
  <si>
    <t>Richard Wilson</t>
  </si>
  <si>
    <t>Best5</t>
  </si>
  <si>
    <t>Results for WCOC Latrigg &amp; Greta Gorge 18 Dec 2022</t>
  </si>
  <si>
    <t>5th=</t>
  </si>
  <si>
    <t>SHUOC</t>
  </si>
  <si>
    <t>Max Wilkinson</t>
  </si>
  <si>
    <t>Alison O'Neil</t>
  </si>
  <si>
    <t>ESOC</t>
  </si>
  <si>
    <t>Herbie Ashworth</t>
  </si>
  <si>
    <t>Gillian Atkinson</t>
  </si>
  <si>
    <t>Matthew Atkinson</t>
  </si>
  <si>
    <t>Ian Maxwell</t>
  </si>
  <si>
    <t>RR</t>
  </si>
  <si>
    <t>Sam Mcloughlin</t>
  </si>
  <si>
    <t>Luke Richmond</t>
  </si>
  <si>
    <t>Ryan Sutton</t>
  </si>
  <si>
    <t>David Riches</t>
  </si>
  <si>
    <t>Emily Brooks</t>
  </si>
  <si>
    <t>Nick Moore</t>
  </si>
  <si>
    <t>Glyn Blakey</t>
  </si>
  <si>
    <t>Andrew Butcher</t>
  </si>
  <si>
    <t>Samantha Metcalfe</t>
  </si>
  <si>
    <t>Matthew Birkinshaw</t>
  </si>
  <si>
    <t>Graham Watson</t>
  </si>
  <si>
    <t>Eileen Maxwell</t>
  </si>
  <si>
    <t>Norman Hall</t>
  </si>
  <si>
    <t>David Rosen</t>
  </si>
  <si>
    <t>Kevan Latham</t>
  </si>
  <si>
    <t>Eleanor Broughton</t>
  </si>
  <si>
    <t>Emma Graham</t>
  </si>
  <si>
    <t>Debbie Watson</t>
  </si>
  <si>
    <t>Helen O'Neil</t>
  </si>
  <si>
    <t>NOC</t>
  </si>
  <si>
    <t>Patrick Holmes</t>
  </si>
  <si>
    <t>Simon Richmond</t>
  </si>
  <si>
    <t>Darren Baker</t>
  </si>
  <si>
    <t>Zoe Hebblethwaite</t>
  </si>
  <si>
    <t>No Cumbria competitors</t>
  </si>
  <si>
    <t>Latrigg &amp; Greta Gorge (WCOC)</t>
  </si>
  <si>
    <t>Cumbrian Galoppen 2022 Course Winners</t>
  </si>
  <si>
    <t>Cumbrian Galoppen 2022 Winning M/W18-</t>
  </si>
  <si>
    <t>Cumbrian Galoppen 2021 Course Winners</t>
  </si>
  <si>
    <t>Cumbrian Galoppen 2021 Winning M/W18-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</si>
</sst>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6">
    <font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b/>
      <sz val="11"/>
      <name val="Calibri"/>
      <family val="2"/>
      <scheme val="minor"/>
    </font>
    <font>
      <b/>
      <sz val="11"/>
      <color theme="0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0"/>
      <color theme="0"/>
      <name val="Arial Unicode MS"/>
      <family val="2"/>
    </font>
    <font>
      <b/>
      <sz val="10"/>
      <color rgb="FFFF0000"/>
      <name val="Arial Unicode MS"/>
      <family val="2"/>
    </font>
    <font>
      <b/>
      <sz val="11"/>
      <color rgb="FFFF0000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3.5"/>
      <name val="Arial"/>
      <family val="2"/>
    </font>
    <font>
      <sz val="10"/>
      <name val="Arial"/>
      <family val="2"/>
    </font>
    <font>
      <sz val="11"/>
      <name val="Arial"/>
      <family val="2"/>
    </font>
    <font>
      <sz val="11"/>
      <color theme="1"/>
      <name val="Arial"/>
      <family val="2"/>
    </font>
    <font>
      <b/>
      <sz val="14"/>
      <name val="Arial"/>
      <family val="2"/>
    </font>
    <font>
      <b/>
      <sz val="11"/>
      <name val="Arial"/>
      <family val="2"/>
    </font>
    <font>
      <b/>
      <sz val="24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11"/>
      <color theme="1"/>
      <name val="Arial"/>
      <family val="2"/>
    </font>
    <font>
      <b/>
      <sz val="14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b/>
      <sz val="13.5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sz val="16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5"/>
      <name val="Calibri"/>
      <family val="2"/>
      <scheme val="minor"/>
    </font>
  </fonts>
  <fills count="20">
    <fill>
      <patternFill patternType="none"/>
    </fill>
    <fill>
      <patternFill patternType="gray125"/>
    </fill>
    <fill>
      <patternFill patternType="solid">
        <fgColor theme="5" tint="0.59999389629810485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rgb="FF0033CC"/>
        <bgColor indexed="64"/>
      </patternFill>
    </fill>
    <fill>
      <patternFill patternType="solid">
        <fgColor theme="2" tint="-0.499984740745262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6" tint="0.39997558519241921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FFFF99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3" tint="0.39997558519241921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C3C3C3"/>
        <bgColor indexed="64"/>
      </patternFill>
    </fill>
    <fill>
      <patternFill patternType="solid">
        <fgColor rgb="FFEEEEEE"/>
        <bgColor indexed="64"/>
      </patternFill>
    </fill>
    <fill>
      <patternFill patternType="solid">
        <fgColor theme="9" tint="-0.499984740745262"/>
        <bgColor indexed="64"/>
      </patternFill>
    </fill>
    <fill>
      <patternFill patternType="solid">
        <fgColor rgb="FF0070C0"/>
        <bgColor indexed="64"/>
      </patternFill>
    </fill>
    <fill>
      <patternFill patternType="solid">
        <fgColor rgb="FF00B050"/>
        <bgColor indexed="64"/>
      </patternFill>
    </fill>
    <fill>
      <patternFill patternType="solid">
        <fgColor theme="6" tint="-0.249977111117893"/>
        <bgColor indexed="64"/>
      </patternFill>
    </fill>
  </fills>
  <borders count="54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/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16" fillId="0" borderId="0" applyNumberFormat="0" applyFill="0" applyBorder="0" applyAlignment="0" applyProtection="0"/>
    <xf numFmtId="9" fontId="24" fillId="0" borderId="0" applyFont="0" applyFill="0" applyBorder="0" applyAlignment="0" applyProtection="0"/>
  </cellStyleXfs>
  <cellXfs count="496">
    <xf numFmtId="0" fontId="0" fillId="0" borderId="0" xfId="0"/>
    <xf numFmtId="0" fontId="0" fillId="0" borderId="0" xfId="0" applyAlignment="1">
      <alignment horizontal="center"/>
    </xf>
    <xf numFmtId="0" fontId="1" fillId="0" borderId="0" xfId="0" applyFont="1" applyAlignment="1">
      <alignment horizontal="center"/>
    </xf>
    <xf numFmtId="0" fontId="1" fillId="0" borderId="0" xfId="0" applyFont="1"/>
    <xf numFmtId="0" fontId="2" fillId="0" borderId="0" xfId="0" applyFont="1" applyAlignment="1">
      <alignment wrapText="1"/>
    </xf>
    <xf numFmtId="0" fontId="2" fillId="0" borderId="0" xfId="0" applyFont="1" applyAlignment="1">
      <alignment horizontal="center" wrapText="1"/>
    </xf>
    <xf numFmtId="0" fontId="1" fillId="0" borderId="0" xfId="0" applyFont="1" applyAlignment="1">
      <alignment wrapText="1"/>
    </xf>
    <xf numFmtId="0" fontId="4" fillId="0" borderId="0" xfId="0" applyFont="1" applyAlignment="1">
      <alignment horizontal="center"/>
    </xf>
    <xf numFmtId="0" fontId="5" fillId="4" borderId="1" xfId="0" applyFont="1" applyFill="1" applyBorder="1"/>
    <xf numFmtId="0" fontId="3" fillId="4" borderId="2" xfId="0" applyFont="1" applyFill="1" applyBorder="1"/>
    <xf numFmtId="0" fontId="3" fillId="4" borderId="2" xfId="0" applyFont="1" applyFill="1" applyBorder="1" applyAlignment="1">
      <alignment horizontal="center"/>
    </xf>
    <xf numFmtId="0" fontId="3" fillId="4" borderId="3" xfId="0" applyFont="1" applyFill="1" applyBorder="1" applyAlignment="1">
      <alignment horizontal="center" wrapText="1"/>
    </xf>
    <xf numFmtId="0" fontId="3" fillId="4" borderId="2" xfId="0" applyFont="1" applyFill="1" applyBorder="1" applyAlignment="1">
      <alignment horizontal="center" textRotation="90" wrapText="1"/>
    </xf>
    <xf numFmtId="0" fontId="0" fillId="5" borderId="4" xfId="0" applyFill="1" applyBorder="1"/>
    <xf numFmtId="0" fontId="0" fillId="5" borderId="5" xfId="0" applyFill="1" applyBorder="1"/>
    <xf numFmtId="0" fontId="0" fillId="5" borderId="5" xfId="0" applyFill="1" applyBorder="1" applyAlignment="1">
      <alignment horizontal="center"/>
    </xf>
    <xf numFmtId="0" fontId="0" fillId="5" borderId="6" xfId="0" applyFill="1" applyBorder="1" applyAlignment="1">
      <alignment horizontal="center"/>
    </xf>
    <xf numFmtId="0" fontId="0" fillId="5" borderId="7" xfId="0" applyFill="1" applyBorder="1"/>
    <xf numFmtId="0" fontId="0" fillId="5" borderId="0" xfId="0" applyFill="1"/>
    <xf numFmtId="0" fontId="0" fillId="5" borderId="0" xfId="0" applyFill="1" applyAlignment="1">
      <alignment horizontal="center"/>
    </xf>
    <xf numFmtId="0" fontId="0" fillId="5" borderId="8" xfId="0" applyFill="1" applyBorder="1" applyAlignment="1">
      <alignment horizontal="center"/>
    </xf>
    <xf numFmtId="0" fontId="0" fillId="5" borderId="9" xfId="0" applyFill="1" applyBorder="1"/>
    <xf numFmtId="0" fontId="0" fillId="5" borderId="10" xfId="0" applyFill="1" applyBorder="1"/>
    <xf numFmtId="0" fontId="0" fillId="5" borderId="10" xfId="0" applyFill="1" applyBorder="1" applyAlignment="1">
      <alignment horizontal="center"/>
    </xf>
    <xf numFmtId="0" fontId="0" fillId="5" borderId="11" xfId="0" applyFill="1" applyBorder="1" applyAlignment="1">
      <alignment horizontal="center"/>
    </xf>
    <xf numFmtId="0" fontId="0" fillId="3" borderId="7" xfId="0" applyFill="1" applyBorder="1"/>
    <xf numFmtId="0" fontId="0" fillId="3" borderId="0" xfId="0" applyFill="1"/>
    <xf numFmtId="0" fontId="0" fillId="3" borderId="0" xfId="0" applyFill="1" applyAlignment="1">
      <alignment horizontal="center"/>
    </xf>
    <xf numFmtId="0" fontId="0" fillId="3" borderId="8" xfId="0" applyFill="1" applyBorder="1" applyAlignment="1">
      <alignment horizontal="center"/>
    </xf>
    <xf numFmtId="0" fontId="0" fillId="3" borderId="9" xfId="0" applyFill="1" applyBorder="1"/>
    <xf numFmtId="0" fontId="0" fillId="3" borderId="10" xfId="0" applyFill="1" applyBorder="1"/>
    <xf numFmtId="0" fontId="0" fillId="3" borderId="10" xfId="0" applyFill="1" applyBorder="1" applyAlignment="1">
      <alignment horizontal="center"/>
    </xf>
    <xf numFmtId="46" fontId="0" fillId="3" borderId="11" xfId="0" applyNumberFormat="1" applyFill="1" applyBorder="1" applyAlignment="1">
      <alignment horizontal="center"/>
    </xf>
    <xf numFmtId="0" fontId="0" fillId="6" borderId="7" xfId="0" applyFill="1" applyBorder="1"/>
    <xf numFmtId="0" fontId="0" fillId="6" borderId="0" xfId="0" applyFill="1"/>
    <xf numFmtId="0" fontId="0" fillId="6" borderId="0" xfId="0" applyFill="1" applyAlignment="1">
      <alignment horizontal="center"/>
    </xf>
    <xf numFmtId="0" fontId="0" fillId="6" borderId="8" xfId="0" applyFill="1" applyBorder="1" applyAlignment="1">
      <alignment horizontal="center"/>
    </xf>
    <xf numFmtId="0" fontId="0" fillId="6" borderId="9" xfId="0" applyFill="1" applyBorder="1"/>
    <xf numFmtId="0" fontId="0" fillId="6" borderId="10" xfId="0" applyFill="1" applyBorder="1"/>
    <xf numFmtId="0" fontId="0" fillId="6" borderId="10" xfId="0" applyFill="1" applyBorder="1" applyAlignment="1">
      <alignment horizontal="center"/>
    </xf>
    <xf numFmtId="0" fontId="0" fillId="6" borderId="11" xfId="0" applyFill="1" applyBorder="1" applyAlignment="1">
      <alignment horizontal="center"/>
    </xf>
    <xf numFmtId="0" fontId="0" fillId="7" borderId="7" xfId="0" applyFill="1" applyBorder="1"/>
    <xf numFmtId="0" fontId="0" fillId="7" borderId="0" xfId="0" applyFill="1"/>
    <xf numFmtId="0" fontId="0" fillId="7" borderId="0" xfId="0" applyFill="1" applyAlignment="1">
      <alignment horizontal="center"/>
    </xf>
    <xf numFmtId="0" fontId="0" fillId="7" borderId="8" xfId="0" applyFill="1" applyBorder="1" applyAlignment="1">
      <alignment horizontal="center"/>
    </xf>
    <xf numFmtId="0" fontId="0" fillId="7" borderId="9" xfId="0" applyFill="1" applyBorder="1"/>
    <xf numFmtId="0" fontId="0" fillId="8" borderId="7" xfId="0" applyFill="1" applyBorder="1"/>
    <xf numFmtId="0" fontId="1" fillId="8" borderId="13" xfId="0" applyFont="1" applyFill="1" applyBorder="1"/>
    <xf numFmtId="0" fontId="1" fillId="8" borderId="13" xfId="0" applyFont="1" applyFill="1" applyBorder="1" applyAlignment="1">
      <alignment horizontal="center"/>
    </xf>
    <xf numFmtId="0" fontId="1" fillId="8" borderId="14" xfId="0" applyFont="1" applyFill="1" applyBorder="1" applyAlignment="1">
      <alignment horizontal="center"/>
    </xf>
    <xf numFmtId="0" fontId="1" fillId="8" borderId="0" xfId="0" applyFont="1" applyFill="1"/>
    <xf numFmtId="0" fontId="1" fillId="8" borderId="0" xfId="0" applyFont="1" applyFill="1" applyAlignment="1">
      <alignment horizontal="center"/>
    </xf>
    <xf numFmtId="0" fontId="1" fillId="8" borderId="8" xfId="0" applyFont="1" applyFill="1" applyBorder="1" applyAlignment="1">
      <alignment horizontal="center"/>
    </xf>
    <xf numFmtId="0" fontId="0" fillId="8" borderId="9" xfId="0" applyFill="1" applyBorder="1"/>
    <xf numFmtId="0" fontId="0" fillId="9" borderId="7" xfId="0" applyFill="1" applyBorder="1"/>
    <xf numFmtId="0" fontId="1" fillId="9" borderId="13" xfId="0" applyFont="1" applyFill="1" applyBorder="1"/>
    <xf numFmtId="0" fontId="1" fillId="9" borderId="13" xfId="0" applyFont="1" applyFill="1" applyBorder="1" applyAlignment="1">
      <alignment horizontal="center"/>
    </xf>
    <xf numFmtId="0" fontId="1" fillId="9" borderId="0" xfId="0" applyFont="1" applyFill="1"/>
    <xf numFmtId="0" fontId="1" fillId="9" borderId="0" xfId="0" applyFont="1" applyFill="1" applyAlignment="1">
      <alignment horizontal="center"/>
    </xf>
    <xf numFmtId="0" fontId="0" fillId="9" borderId="9" xfId="0" applyFill="1" applyBorder="1"/>
    <xf numFmtId="0" fontId="1" fillId="9" borderId="10" xfId="0" applyFont="1" applyFill="1" applyBorder="1"/>
    <xf numFmtId="0" fontId="1" fillId="9" borderId="10" xfId="0" applyFont="1" applyFill="1" applyBorder="1" applyAlignment="1">
      <alignment horizontal="center"/>
    </xf>
    <xf numFmtId="0" fontId="0" fillId="10" borderId="7" xfId="0" applyFill="1" applyBorder="1"/>
    <xf numFmtId="0" fontId="1" fillId="10" borderId="0" xfId="0" applyFont="1" applyFill="1"/>
    <xf numFmtId="0" fontId="1" fillId="10" borderId="0" xfId="0" applyFont="1" applyFill="1" applyAlignment="1">
      <alignment horizontal="center"/>
    </xf>
    <xf numFmtId="0" fontId="1" fillId="10" borderId="8" xfId="0" applyFont="1" applyFill="1" applyBorder="1" applyAlignment="1">
      <alignment horizontal="center"/>
    </xf>
    <xf numFmtId="0" fontId="0" fillId="10" borderId="17" xfId="0" applyFill="1" applyBorder="1"/>
    <xf numFmtId="0" fontId="1" fillId="10" borderId="18" xfId="0" applyFont="1" applyFill="1" applyBorder="1"/>
    <xf numFmtId="0" fontId="1" fillId="10" borderId="18" xfId="0" applyFont="1" applyFill="1" applyBorder="1" applyAlignment="1">
      <alignment horizontal="center"/>
    </xf>
    <xf numFmtId="0" fontId="1" fillId="10" borderId="19" xfId="0" applyFont="1" applyFill="1" applyBorder="1" applyAlignment="1">
      <alignment horizontal="center"/>
    </xf>
    <xf numFmtId="0" fontId="6" fillId="11" borderId="1" xfId="0" applyFont="1" applyFill="1" applyBorder="1"/>
    <xf numFmtId="0" fontId="7" fillId="11" borderId="2" xfId="0" applyFont="1" applyFill="1" applyBorder="1"/>
    <xf numFmtId="0" fontId="7" fillId="11" borderId="2" xfId="0" applyFont="1" applyFill="1" applyBorder="1" applyAlignment="1">
      <alignment horizontal="center"/>
    </xf>
    <xf numFmtId="0" fontId="7" fillId="11" borderId="3" xfId="0" applyFont="1" applyFill="1" applyBorder="1" applyAlignment="1">
      <alignment horizontal="center" wrapText="1"/>
    </xf>
    <xf numFmtId="0" fontId="0" fillId="3" borderId="11" xfId="0" applyFill="1" applyBorder="1" applyAlignment="1">
      <alignment horizontal="center"/>
    </xf>
    <xf numFmtId="0" fontId="0" fillId="7" borderId="10" xfId="0" applyFill="1" applyBorder="1"/>
    <xf numFmtId="0" fontId="0" fillId="7" borderId="10" xfId="0" applyFill="1" applyBorder="1" applyAlignment="1">
      <alignment horizontal="center"/>
    </xf>
    <xf numFmtId="0" fontId="0" fillId="7" borderId="11" xfId="0" applyFill="1" applyBorder="1" applyAlignment="1">
      <alignment horizontal="center"/>
    </xf>
    <xf numFmtId="0" fontId="1" fillId="8" borderId="10" xfId="0" applyFont="1" applyFill="1" applyBorder="1"/>
    <xf numFmtId="0" fontId="1" fillId="8" borderId="10" xfId="0" applyFont="1" applyFill="1" applyBorder="1" applyAlignment="1">
      <alignment horizontal="center"/>
    </xf>
    <xf numFmtId="0" fontId="1" fillId="8" borderId="11" xfId="0" applyFont="1" applyFill="1" applyBorder="1" applyAlignment="1">
      <alignment horizontal="center"/>
    </xf>
    <xf numFmtId="0" fontId="1" fillId="9" borderId="8" xfId="0" applyFont="1" applyFill="1" applyBorder="1" applyAlignment="1">
      <alignment horizontal="center"/>
    </xf>
    <xf numFmtId="0" fontId="1" fillId="9" borderId="11" xfId="0" applyFont="1" applyFill="1" applyBorder="1" applyAlignment="1">
      <alignment horizontal="center"/>
    </xf>
    <xf numFmtId="0" fontId="0" fillId="0" borderId="5" xfId="0" applyBorder="1"/>
    <xf numFmtId="0" fontId="0" fillId="0" borderId="5" xfId="0" applyBorder="1" applyAlignment="1">
      <alignment horizontal="center"/>
    </xf>
    <xf numFmtId="0" fontId="0" fillId="9" borderId="22" xfId="0" applyFill="1" applyBorder="1"/>
    <xf numFmtId="0" fontId="1" fillId="9" borderId="14" xfId="0" applyFont="1" applyFill="1" applyBorder="1" applyAlignment="1">
      <alignment horizontal="center"/>
    </xf>
    <xf numFmtId="0" fontId="0" fillId="3" borderId="22" xfId="0" applyFill="1" applyBorder="1"/>
    <xf numFmtId="0" fontId="0" fillId="3" borderId="13" xfId="0" applyFill="1" applyBorder="1"/>
    <xf numFmtId="0" fontId="0" fillId="3" borderId="13" xfId="0" applyFill="1" applyBorder="1" applyAlignment="1">
      <alignment horizontal="center"/>
    </xf>
    <xf numFmtId="0" fontId="0" fillId="3" borderId="14" xfId="0" applyFill="1" applyBorder="1" applyAlignment="1">
      <alignment horizontal="center"/>
    </xf>
    <xf numFmtId="0" fontId="0" fillId="6" borderId="22" xfId="0" applyFill="1" applyBorder="1"/>
    <xf numFmtId="0" fontId="0" fillId="6" borderId="13" xfId="0" applyFill="1" applyBorder="1"/>
    <xf numFmtId="0" fontId="0" fillId="6" borderId="13" xfId="0" applyFill="1" applyBorder="1" applyAlignment="1">
      <alignment horizontal="center"/>
    </xf>
    <xf numFmtId="0" fontId="0" fillId="6" borderId="14" xfId="0" applyFill="1" applyBorder="1" applyAlignment="1">
      <alignment horizontal="center"/>
    </xf>
    <xf numFmtId="0" fontId="0" fillId="8" borderId="22" xfId="0" applyFill="1" applyBorder="1"/>
    <xf numFmtId="0" fontId="0" fillId="10" borderId="22" xfId="0" applyFill="1" applyBorder="1"/>
    <xf numFmtId="0" fontId="1" fillId="10" borderId="13" xfId="0" applyFont="1" applyFill="1" applyBorder="1"/>
    <xf numFmtId="0" fontId="1" fillId="10" borderId="13" xfId="0" applyFont="1" applyFill="1" applyBorder="1" applyAlignment="1">
      <alignment horizontal="center"/>
    </xf>
    <xf numFmtId="0" fontId="1" fillId="10" borderId="14" xfId="0" applyFont="1" applyFill="1" applyBorder="1" applyAlignment="1">
      <alignment horizontal="center"/>
    </xf>
    <xf numFmtId="0" fontId="0" fillId="0" borderId="0" xfId="0" applyAlignment="1">
      <alignment vertical="center"/>
    </xf>
    <xf numFmtId="1" fontId="1" fillId="0" borderId="0" xfId="0" applyNumberFormat="1" applyFont="1" applyAlignment="1">
      <alignment vertical="center"/>
    </xf>
    <xf numFmtId="0" fontId="1" fillId="0" borderId="0" xfId="0" applyFont="1" applyAlignment="1">
      <alignment vertical="center"/>
    </xf>
    <xf numFmtId="0" fontId="2" fillId="0" borderId="0" xfId="0" applyFont="1" applyAlignment="1">
      <alignment horizontal="center" textRotation="90" wrapText="1"/>
    </xf>
    <xf numFmtId="0" fontId="0" fillId="7" borderId="22" xfId="0" applyFill="1" applyBorder="1"/>
    <xf numFmtId="0" fontId="0" fillId="7" borderId="13" xfId="0" applyFill="1" applyBorder="1"/>
    <xf numFmtId="0" fontId="0" fillId="7" borderId="13" xfId="0" applyFill="1" applyBorder="1" applyAlignment="1">
      <alignment horizontal="center"/>
    </xf>
    <xf numFmtId="0" fontId="0" fillId="7" borderId="14" xfId="0" applyFill="1" applyBorder="1" applyAlignment="1">
      <alignment horizontal="center"/>
    </xf>
    <xf numFmtId="0" fontId="3" fillId="4" borderId="34" xfId="0" applyFont="1" applyFill="1" applyBorder="1" applyAlignment="1">
      <alignment horizontal="center" textRotation="90" wrapText="1"/>
    </xf>
    <xf numFmtId="0" fontId="4" fillId="5" borderId="35" xfId="0" applyFont="1" applyFill="1" applyBorder="1"/>
    <xf numFmtId="0" fontId="4" fillId="5" borderId="36" xfId="0" applyFont="1" applyFill="1" applyBorder="1"/>
    <xf numFmtId="0" fontId="4" fillId="5" borderId="37" xfId="0" applyFont="1" applyFill="1" applyBorder="1"/>
    <xf numFmtId="0" fontId="4" fillId="3" borderId="36" xfId="0" applyFont="1" applyFill="1" applyBorder="1"/>
    <xf numFmtId="0" fontId="4" fillId="3" borderId="37" xfId="0" applyFont="1" applyFill="1" applyBorder="1"/>
    <xf numFmtId="0" fontId="4" fillId="6" borderId="36" xfId="0" applyFont="1" applyFill="1" applyBorder="1"/>
    <xf numFmtId="0" fontId="4" fillId="6" borderId="37" xfId="0" applyFont="1" applyFill="1" applyBorder="1"/>
    <xf numFmtId="0" fontId="4" fillId="7" borderId="36" xfId="0" applyFont="1" applyFill="1" applyBorder="1"/>
    <xf numFmtId="0" fontId="2" fillId="8" borderId="38" xfId="0" applyFont="1" applyFill="1" applyBorder="1"/>
    <xf numFmtId="0" fontId="2" fillId="8" borderId="36" xfId="0" applyFont="1" applyFill="1" applyBorder="1"/>
    <xf numFmtId="0" fontId="2" fillId="9" borderId="38" xfId="0" applyFont="1" applyFill="1" applyBorder="1"/>
    <xf numFmtId="0" fontId="2" fillId="9" borderId="36" xfId="0" applyFont="1" applyFill="1" applyBorder="1"/>
    <xf numFmtId="0" fontId="2" fillId="9" borderId="37" xfId="0" applyFont="1" applyFill="1" applyBorder="1"/>
    <xf numFmtId="0" fontId="2" fillId="10" borderId="38" xfId="0" applyFont="1" applyFill="1" applyBorder="1"/>
    <xf numFmtId="0" fontId="2" fillId="10" borderId="36" xfId="0" applyFont="1" applyFill="1" applyBorder="1"/>
    <xf numFmtId="0" fontId="2" fillId="10" borderId="39" xfId="0" applyFont="1" applyFill="1" applyBorder="1"/>
    <xf numFmtId="0" fontId="7" fillId="11" borderId="34" xfId="0" applyFont="1" applyFill="1" applyBorder="1"/>
    <xf numFmtId="0" fontId="3" fillId="4" borderId="31" xfId="0" applyFont="1" applyFill="1" applyBorder="1" applyAlignment="1">
      <alignment horizontal="center" textRotation="90" wrapText="1"/>
    </xf>
    <xf numFmtId="0" fontId="4" fillId="5" borderId="32" xfId="0" applyFont="1" applyFill="1" applyBorder="1"/>
    <xf numFmtId="0" fontId="4" fillId="5" borderId="40" xfId="0" applyFont="1" applyFill="1" applyBorder="1"/>
    <xf numFmtId="0" fontId="4" fillId="5" borderId="41" xfId="0" applyFont="1" applyFill="1" applyBorder="1"/>
    <xf numFmtId="0" fontId="4" fillId="3" borderId="40" xfId="0" applyFont="1" applyFill="1" applyBorder="1"/>
    <xf numFmtId="0" fontId="4" fillId="3" borderId="41" xfId="0" applyFont="1" applyFill="1" applyBorder="1"/>
    <xf numFmtId="0" fontId="4" fillId="6" borderId="40" xfId="0" applyFont="1" applyFill="1" applyBorder="1"/>
    <xf numFmtId="0" fontId="4" fillId="6" borderId="41" xfId="0" applyFont="1" applyFill="1" applyBorder="1"/>
    <xf numFmtId="0" fontId="4" fillId="7" borderId="40" xfId="0" applyFont="1" applyFill="1" applyBorder="1"/>
    <xf numFmtId="0" fontId="2" fillId="8" borderId="33" xfId="0" applyFont="1" applyFill="1" applyBorder="1"/>
    <xf numFmtId="0" fontId="2" fillId="8" borderId="40" xfId="0" applyFont="1" applyFill="1" applyBorder="1"/>
    <xf numFmtId="0" fontId="2" fillId="9" borderId="33" xfId="0" applyFont="1" applyFill="1" applyBorder="1"/>
    <xf numFmtId="0" fontId="2" fillId="9" borderId="40" xfId="0" applyFont="1" applyFill="1" applyBorder="1"/>
    <xf numFmtId="0" fontId="2" fillId="9" borderId="41" xfId="0" applyFont="1" applyFill="1" applyBorder="1"/>
    <xf numFmtId="0" fontId="2" fillId="10" borderId="33" xfId="0" applyFont="1" applyFill="1" applyBorder="1"/>
    <xf numFmtId="0" fontId="2" fillId="10" borderId="40" xfId="0" applyFont="1" applyFill="1" applyBorder="1"/>
    <xf numFmtId="0" fontId="2" fillId="10" borderId="42" xfId="0" applyFont="1" applyFill="1" applyBorder="1"/>
    <xf numFmtId="0" fontId="7" fillId="11" borderId="31" xfId="0" applyFont="1" applyFill="1" applyBorder="1"/>
    <xf numFmtId="0" fontId="4" fillId="7" borderId="37" xfId="0" applyFont="1" applyFill="1" applyBorder="1"/>
    <xf numFmtId="0" fontId="2" fillId="8" borderId="37" xfId="0" applyFont="1" applyFill="1" applyBorder="1"/>
    <xf numFmtId="0" fontId="4" fillId="7" borderId="41" xfId="0" applyFont="1" applyFill="1" applyBorder="1"/>
    <xf numFmtId="0" fontId="2" fillId="8" borderId="41" xfId="0" applyFont="1" applyFill="1" applyBorder="1"/>
    <xf numFmtId="0" fontId="4" fillId="3" borderId="38" xfId="0" applyFont="1" applyFill="1" applyBorder="1"/>
    <xf numFmtId="0" fontId="4" fillId="6" borderId="38" xfId="0" applyFont="1" applyFill="1" applyBorder="1"/>
    <xf numFmtId="0" fontId="4" fillId="7" borderId="38" xfId="0" applyFont="1" applyFill="1" applyBorder="1"/>
    <xf numFmtId="0" fontId="4" fillId="3" borderId="33" xfId="0" applyFont="1" applyFill="1" applyBorder="1"/>
    <xf numFmtId="0" fontId="4" fillId="6" borderId="33" xfId="0" applyFont="1" applyFill="1" applyBorder="1"/>
    <xf numFmtId="0" fontId="4" fillId="0" borderId="0" xfId="0" applyFont="1"/>
    <xf numFmtId="0" fontId="1" fillId="8" borderId="45" xfId="0" applyFont="1" applyFill="1" applyBorder="1" applyAlignment="1">
      <alignment horizontal="center"/>
    </xf>
    <xf numFmtId="0" fontId="1" fillId="8" borderId="24" xfId="0" applyFont="1" applyFill="1" applyBorder="1" applyAlignment="1">
      <alignment horizontal="center"/>
    </xf>
    <xf numFmtId="0" fontId="1" fillId="9" borderId="45" xfId="0" applyFont="1" applyFill="1" applyBorder="1" applyAlignment="1">
      <alignment horizontal="center"/>
    </xf>
    <xf numFmtId="0" fontId="1" fillId="9" borderId="24" xfId="0" applyFont="1" applyFill="1" applyBorder="1" applyAlignment="1">
      <alignment horizontal="center"/>
    </xf>
    <xf numFmtId="0" fontId="1" fillId="10" borderId="46" xfId="0" applyFont="1" applyFill="1" applyBorder="1" applyAlignment="1">
      <alignment horizontal="center"/>
    </xf>
    <xf numFmtId="0" fontId="1" fillId="10" borderId="25" xfId="0" applyFont="1" applyFill="1" applyBorder="1" applyAlignment="1">
      <alignment horizontal="center"/>
    </xf>
    <xf numFmtId="0" fontId="0" fillId="0" borderId="28" xfId="0" applyBorder="1"/>
    <xf numFmtId="0" fontId="0" fillId="0" borderId="47" xfId="0" applyBorder="1"/>
    <xf numFmtId="0" fontId="0" fillId="0" borderId="44" xfId="0" applyBorder="1" applyAlignment="1">
      <alignment horizontal="center"/>
    </xf>
    <xf numFmtId="0" fontId="0" fillId="0" borderId="26" xfId="0" applyBorder="1"/>
    <xf numFmtId="0" fontId="0" fillId="0" borderId="48" xfId="0" applyBorder="1"/>
    <xf numFmtId="0" fontId="0" fillId="0" borderId="45" xfId="0" applyBorder="1" applyAlignment="1">
      <alignment horizontal="center"/>
    </xf>
    <xf numFmtId="0" fontId="0" fillId="0" borderId="48" xfId="0" applyBorder="1" applyAlignment="1">
      <alignment vertical="center"/>
    </xf>
    <xf numFmtId="0" fontId="1" fillId="0" borderId="48" xfId="0" applyFont="1" applyBorder="1" applyAlignment="1">
      <alignment vertical="center"/>
    </xf>
    <xf numFmtId="0" fontId="0" fillId="0" borderId="45" xfId="0" applyBorder="1" applyAlignment="1">
      <alignment horizontal="center" vertical="center" wrapText="1"/>
    </xf>
    <xf numFmtId="0" fontId="0" fillId="0" borderId="29" xfId="0" applyBorder="1"/>
    <xf numFmtId="0" fontId="0" fillId="0" borderId="49" xfId="0" applyBorder="1"/>
    <xf numFmtId="0" fontId="0" fillId="0" borderId="46" xfId="0" applyBorder="1" applyAlignment="1">
      <alignment horizontal="center"/>
    </xf>
    <xf numFmtId="1" fontId="1" fillId="5" borderId="0" xfId="0" applyNumberFormat="1" applyFont="1" applyFill="1" applyAlignment="1">
      <alignment horizontal="center"/>
    </xf>
    <xf numFmtId="1" fontId="1" fillId="3" borderId="0" xfId="0" applyNumberFormat="1" applyFont="1" applyFill="1" applyAlignment="1">
      <alignment horizontal="center"/>
    </xf>
    <xf numFmtId="1" fontId="1" fillId="6" borderId="0" xfId="0" applyNumberFormat="1" applyFont="1" applyFill="1" applyAlignment="1">
      <alignment horizontal="center"/>
    </xf>
    <xf numFmtId="1" fontId="1" fillId="6" borderId="10" xfId="0" applyNumberFormat="1" applyFont="1" applyFill="1" applyBorder="1" applyAlignment="1">
      <alignment horizontal="center"/>
    </xf>
    <xf numFmtId="1" fontId="1" fillId="8" borderId="0" xfId="0" applyNumberFormat="1" applyFont="1" applyFill="1" applyAlignment="1">
      <alignment horizontal="center"/>
    </xf>
    <xf numFmtId="1" fontId="1" fillId="10" borderId="0" xfId="0" applyNumberFormat="1" applyFont="1" applyFill="1" applyAlignment="1">
      <alignment horizontal="center"/>
    </xf>
    <xf numFmtId="1" fontId="1" fillId="5" borderId="5" xfId="0" applyNumberFormat="1" applyFont="1" applyFill="1" applyBorder="1" applyAlignment="1">
      <alignment horizontal="center"/>
    </xf>
    <xf numFmtId="1" fontId="1" fillId="7" borderId="0" xfId="0" applyNumberFormat="1" applyFont="1" applyFill="1" applyAlignment="1">
      <alignment horizontal="center"/>
    </xf>
    <xf numFmtId="1" fontId="1" fillId="5" borderId="12" xfId="0" applyNumberFormat="1" applyFont="1" applyFill="1" applyBorder="1" applyAlignment="1">
      <alignment horizontal="center"/>
    </xf>
    <xf numFmtId="1" fontId="1" fillId="5" borderId="10" xfId="0" applyNumberFormat="1" applyFont="1" applyFill="1" applyBorder="1" applyAlignment="1">
      <alignment horizontal="center"/>
    </xf>
    <xf numFmtId="1" fontId="1" fillId="3" borderId="12" xfId="0" applyNumberFormat="1" applyFont="1" applyFill="1" applyBorder="1" applyAlignment="1">
      <alignment horizontal="center"/>
    </xf>
    <xf numFmtId="1" fontId="1" fillId="3" borderId="10" xfId="0" applyNumberFormat="1" applyFont="1" applyFill="1" applyBorder="1" applyAlignment="1">
      <alignment horizontal="center"/>
    </xf>
    <xf numFmtId="1" fontId="1" fillId="6" borderId="12" xfId="0" applyNumberFormat="1" applyFont="1" applyFill="1" applyBorder="1" applyAlignment="1">
      <alignment horizontal="center"/>
    </xf>
    <xf numFmtId="1" fontId="1" fillId="7" borderId="12" xfId="0" applyNumberFormat="1" applyFont="1" applyFill="1" applyBorder="1" applyAlignment="1">
      <alignment horizontal="center"/>
    </xf>
    <xf numFmtId="1" fontId="1" fillId="7" borderId="10" xfId="0" applyNumberFormat="1" applyFont="1" applyFill="1" applyBorder="1" applyAlignment="1">
      <alignment horizontal="center"/>
    </xf>
    <xf numFmtId="1" fontId="1" fillId="8" borderId="13" xfId="0" applyNumberFormat="1" applyFont="1" applyFill="1" applyBorder="1" applyAlignment="1">
      <alignment horizontal="center"/>
    </xf>
    <xf numFmtId="1" fontId="1" fillId="8" borderId="12" xfId="0" applyNumberFormat="1" applyFont="1" applyFill="1" applyBorder="1" applyAlignment="1">
      <alignment horizontal="center"/>
    </xf>
    <xf numFmtId="1" fontId="1" fillId="8" borderId="10" xfId="0" applyNumberFormat="1" applyFont="1" applyFill="1" applyBorder="1" applyAlignment="1">
      <alignment horizontal="center"/>
    </xf>
    <xf numFmtId="1" fontId="1" fillId="9" borderId="15" xfId="0" applyNumberFormat="1" applyFont="1" applyFill="1" applyBorder="1" applyAlignment="1">
      <alignment horizontal="center"/>
    </xf>
    <xf numFmtId="1" fontId="1" fillId="9" borderId="13" xfId="0" applyNumberFormat="1" applyFont="1" applyFill="1" applyBorder="1" applyAlignment="1">
      <alignment horizontal="center"/>
    </xf>
    <xf numFmtId="1" fontId="1" fillId="9" borderId="16" xfId="0" applyNumberFormat="1" applyFont="1" applyFill="1" applyBorder="1" applyAlignment="1">
      <alignment horizontal="center"/>
    </xf>
    <xf numFmtId="1" fontId="1" fillId="9" borderId="0" xfId="0" applyNumberFormat="1" applyFont="1" applyFill="1" applyAlignment="1">
      <alignment horizontal="center"/>
    </xf>
    <xf numFmtId="1" fontId="1" fillId="9" borderId="12" xfId="0" applyNumberFormat="1" applyFont="1" applyFill="1" applyBorder="1" applyAlignment="1">
      <alignment horizontal="center"/>
    </xf>
    <xf numFmtId="1" fontId="1" fillId="9" borderId="10" xfId="0" applyNumberFormat="1" applyFont="1" applyFill="1" applyBorder="1" applyAlignment="1">
      <alignment horizontal="center"/>
    </xf>
    <xf numFmtId="1" fontId="1" fillId="10" borderId="13" xfId="0" applyNumberFormat="1" applyFont="1" applyFill="1" applyBorder="1" applyAlignment="1">
      <alignment horizontal="center"/>
    </xf>
    <xf numFmtId="1" fontId="1" fillId="10" borderId="20" xfId="0" applyNumberFormat="1" applyFont="1" applyFill="1" applyBorder="1" applyAlignment="1">
      <alignment horizontal="center"/>
    </xf>
    <xf numFmtId="1" fontId="1" fillId="10" borderId="18" xfId="0" applyNumberFormat="1" applyFont="1" applyFill="1" applyBorder="1" applyAlignment="1">
      <alignment horizontal="center"/>
    </xf>
    <xf numFmtId="1" fontId="1" fillId="11" borderId="21" xfId="0" applyNumberFormat="1" applyFont="1" applyFill="1" applyBorder="1" applyAlignment="1">
      <alignment horizontal="center" textRotation="90" wrapText="1"/>
    </xf>
    <xf numFmtId="1" fontId="1" fillId="11" borderId="2" xfId="0" applyNumberFormat="1" applyFont="1" applyFill="1" applyBorder="1" applyAlignment="1">
      <alignment horizontal="center" textRotation="90" wrapText="1"/>
    </xf>
    <xf numFmtId="1" fontId="1" fillId="0" borderId="0" xfId="0" applyNumberFormat="1" applyFont="1" applyAlignment="1">
      <alignment horizontal="center"/>
    </xf>
    <xf numFmtId="1" fontId="1" fillId="0" borderId="5" xfId="0" applyNumberFormat="1" applyFont="1" applyBorder="1" applyAlignment="1">
      <alignment horizontal="center"/>
    </xf>
    <xf numFmtId="1" fontId="1" fillId="5" borderId="16" xfId="0" applyNumberFormat="1" applyFont="1" applyFill="1" applyBorder="1" applyAlignment="1">
      <alignment horizontal="center"/>
    </xf>
    <xf numFmtId="1" fontId="1" fillId="3" borderId="13" xfId="0" applyNumberFormat="1" applyFont="1" applyFill="1" applyBorder="1" applyAlignment="1">
      <alignment horizontal="center"/>
    </xf>
    <xf numFmtId="1" fontId="1" fillId="6" borderId="13" xfId="0" applyNumberFormat="1" applyFont="1" applyFill="1" applyBorder="1" applyAlignment="1">
      <alignment horizontal="center"/>
    </xf>
    <xf numFmtId="1" fontId="1" fillId="7" borderId="13" xfId="0" applyNumberFormat="1" applyFont="1" applyFill="1" applyBorder="1" applyAlignment="1">
      <alignment horizontal="center"/>
    </xf>
    <xf numFmtId="0" fontId="4" fillId="0" borderId="27" xfId="0" applyFont="1" applyBorder="1"/>
    <xf numFmtId="0" fontId="4" fillId="0" borderId="23" xfId="0" applyFont="1" applyBorder="1"/>
    <xf numFmtId="0" fontId="0" fillId="12" borderId="28" xfId="0" applyFill="1" applyBorder="1" applyAlignment="1">
      <alignment wrapText="1"/>
    </xf>
    <xf numFmtId="0" fontId="0" fillId="12" borderId="44" xfId="0" applyFill="1" applyBorder="1" applyAlignment="1">
      <alignment horizontal="center" wrapText="1"/>
    </xf>
    <xf numFmtId="0" fontId="0" fillId="2" borderId="28" xfId="0" applyFill="1" applyBorder="1" applyAlignment="1">
      <alignment wrapText="1"/>
    </xf>
    <xf numFmtId="0" fontId="0" fillId="2" borderId="44" xfId="0" applyFill="1" applyBorder="1" applyAlignment="1">
      <alignment horizontal="center" wrapText="1"/>
    </xf>
    <xf numFmtId="0" fontId="4" fillId="0" borderId="24" xfId="0" applyFont="1" applyBorder="1"/>
    <xf numFmtId="0" fontId="0" fillId="12" borderId="26" xfId="0" applyFill="1" applyBorder="1" applyAlignment="1">
      <alignment wrapText="1"/>
    </xf>
    <xf numFmtId="0" fontId="0" fillId="12" borderId="45" xfId="0" applyFill="1" applyBorder="1" applyAlignment="1">
      <alignment horizontal="center" wrapText="1"/>
    </xf>
    <xf numFmtId="0" fontId="0" fillId="2" borderId="26" xfId="0" applyFill="1" applyBorder="1" applyAlignment="1">
      <alignment wrapText="1"/>
    </xf>
    <xf numFmtId="0" fontId="0" fillId="2" borderId="45" xfId="0" applyFill="1" applyBorder="1" applyAlignment="1">
      <alignment horizontal="center" wrapText="1"/>
    </xf>
    <xf numFmtId="0" fontId="0" fillId="2" borderId="26" xfId="0" applyFill="1" applyBorder="1"/>
    <xf numFmtId="0" fontId="0" fillId="2" borderId="45" xfId="0" applyFill="1" applyBorder="1" applyAlignment="1">
      <alignment horizontal="center"/>
    </xf>
    <xf numFmtId="0" fontId="4" fillId="0" borderId="25" xfId="0" applyFont="1" applyBorder="1"/>
    <xf numFmtId="0" fontId="0" fillId="12" borderId="29" xfId="0" applyFill="1" applyBorder="1" applyAlignment="1">
      <alignment wrapText="1"/>
    </xf>
    <xf numFmtId="0" fontId="0" fillId="12" borderId="46" xfId="0" applyFill="1" applyBorder="1" applyAlignment="1">
      <alignment horizontal="center" wrapText="1"/>
    </xf>
    <xf numFmtId="0" fontId="0" fillId="2" borderId="29" xfId="0" applyFill="1" applyBorder="1" applyAlignment="1">
      <alignment wrapText="1"/>
    </xf>
    <xf numFmtId="0" fontId="0" fillId="2" borderId="46" xfId="0" applyFill="1" applyBorder="1" applyAlignment="1">
      <alignment horizontal="center" wrapText="1"/>
    </xf>
    <xf numFmtId="0" fontId="0" fillId="0" borderId="45" xfId="0" applyBorder="1" applyAlignment="1">
      <alignment horizontal="center" vertical="center"/>
    </xf>
    <xf numFmtId="0" fontId="0" fillId="0" borderId="28" xfId="0" applyBorder="1" applyAlignment="1">
      <alignment vertical="center"/>
    </xf>
    <xf numFmtId="0" fontId="0" fillId="0" borderId="44" xfId="0" applyBorder="1" applyAlignment="1">
      <alignment horizontal="center" vertical="center"/>
    </xf>
    <xf numFmtId="0" fontId="0" fillId="0" borderId="47" xfId="0" applyBorder="1" applyAlignment="1">
      <alignment vertical="center"/>
    </xf>
    <xf numFmtId="0" fontId="0" fillId="0" borderId="26" xfId="0" applyBorder="1" applyAlignment="1">
      <alignment vertical="center"/>
    </xf>
    <xf numFmtId="0" fontId="0" fillId="0" borderId="38" xfId="0" applyBorder="1" applyAlignment="1">
      <alignment horizontal="center" vertical="center"/>
    </xf>
    <xf numFmtId="1" fontId="0" fillId="0" borderId="0" xfId="0" applyNumberFormat="1" applyAlignment="1">
      <alignment horizontal="center"/>
    </xf>
    <xf numFmtId="1" fontId="0" fillId="0" borderId="5" xfId="0" applyNumberFormat="1" applyBorder="1" applyAlignment="1">
      <alignment horizontal="center"/>
    </xf>
    <xf numFmtId="0" fontId="0" fillId="0" borderId="30" xfId="0" applyBorder="1" applyAlignment="1">
      <alignment horizontal="center"/>
    </xf>
    <xf numFmtId="0" fontId="0" fillId="5" borderId="23" xfId="0" applyFill="1" applyBorder="1" applyAlignment="1">
      <alignment horizontal="center"/>
    </xf>
    <xf numFmtId="0" fontId="0" fillId="5" borderId="44" xfId="0" applyFill="1" applyBorder="1" applyAlignment="1">
      <alignment horizontal="center"/>
    </xf>
    <xf numFmtId="0" fontId="0" fillId="3" borderId="24" xfId="0" applyFill="1" applyBorder="1" applyAlignment="1">
      <alignment horizontal="center"/>
    </xf>
    <xf numFmtId="0" fontId="0" fillId="3" borderId="45" xfId="0" applyFill="1" applyBorder="1" applyAlignment="1">
      <alignment horizontal="center"/>
    </xf>
    <xf numFmtId="0" fontId="0" fillId="6" borderId="24" xfId="0" applyFill="1" applyBorder="1" applyAlignment="1">
      <alignment horizontal="center"/>
    </xf>
    <xf numFmtId="0" fontId="0" fillId="6" borderId="45" xfId="0" applyFill="1" applyBorder="1" applyAlignment="1">
      <alignment horizontal="center"/>
    </xf>
    <xf numFmtId="0" fontId="0" fillId="7" borderId="24" xfId="0" applyFill="1" applyBorder="1" applyAlignment="1">
      <alignment horizontal="center"/>
    </xf>
    <xf numFmtId="0" fontId="0" fillId="7" borderId="45" xfId="0" applyFill="1" applyBorder="1" applyAlignment="1">
      <alignment horizontal="center"/>
    </xf>
    <xf numFmtId="0" fontId="0" fillId="0" borderId="1" xfId="0" applyBorder="1" applyAlignment="1">
      <alignment horizontal="center"/>
    </xf>
    <xf numFmtId="0" fontId="0" fillId="0" borderId="43" xfId="0" applyBorder="1" applyAlignment="1">
      <alignment horizontal="center"/>
    </xf>
    <xf numFmtId="0" fontId="9" fillId="0" borderId="0" xfId="0" applyFont="1" applyAlignment="1">
      <alignment horizontal="left" vertical="center" wrapText="1" indent="1"/>
    </xf>
    <xf numFmtId="0" fontId="10" fillId="0" borderId="0" xfId="0" applyFont="1" applyAlignment="1">
      <alignment vertical="center" wrapText="1"/>
    </xf>
    <xf numFmtId="0" fontId="11" fillId="0" borderId="0" xfId="0" applyFont="1"/>
    <xf numFmtId="0" fontId="11" fillId="0" borderId="0" xfId="0" applyFont="1" applyAlignment="1">
      <alignment horizontal="left" vertical="center" wrapText="1"/>
    </xf>
    <xf numFmtId="0" fontId="11" fillId="0" borderId="0" xfId="0" applyFont="1" applyAlignment="1">
      <alignment vertical="center"/>
    </xf>
    <xf numFmtId="0" fontId="12" fillId="0" borderId="0" xfId="0" applyFont="1" applyAlignment="1">
      <alignment vertical="center"/>
    </xf>
    <xf numFmtId="46" fontId="11" fillId="0" borderId="0" xfId="0" applyNumberFormat="1" applyFont="1" applyAlignment="1">
      <alignment vertical="center"/>
    </xf>
    <xf numFmtId="0" fontId="11" fillId="0" borderId="0" xfId="0" applyFont="1" applyAlignment="1">
      <alignment horizontal="center" vertical="center"/>
    </xf>
    <xf numFmtId="0" fontId="14" fillId="14" borderId="0" xfId="0" applyFont="1" applyFill="1" applyAlignment="1">
      <alignment horizontal="left" vertical="center" wrapText="1"/>
    </xf>
    <xf numFmtId="0" fontId="14" fillId="14" borderId="0" xfId="0" applyFont="1" applyFill="1" applyAlignment="1">
      <alignment horizontal="center" vertical="center" wrapText="1"/>
    </xf>
    <xf numFmtId="46" fontId="14" fillId="14" borderId="0" xfId="0" applyNumberFormat="1" applyFont="1" applyFill="1" applyAlignment="1">
      <alignment horizontal="center" vertical="center" wrapText="1"/>
    </xf>
    <xf numFmtId="0" fontId="11" fillId="15" borderId="0" xfId="0" applyFont="1" applyFill="1" applyAlignment="1">
      <alignment horizontal="center" vertical="center" wrapText="1"/>
    </xf>
    <xf numFmtId="46" fontId="11" fillId="0" borderId="0" xfId="0" applyNumberFormat="1" applyFont="1" applyAlignment="1">
      <alignment horizontal="center" vertical="center"/>
    </xf>
    <xf numFmtId="1" fontId="0" fillId="0" borderId="0" xfId="0" applyNumberFormat="1"/>
    <xf numFmtId="0" fontId="14" fillId="0" borderId="10" xfId="0" applyFont="1" applyBorder="1" applyAlignment="1">
      <alignment horizontal="center" wrapText="1"/>
    </xf>
    <xf numFmtId="0" fontId="14" fillId="0" borderId="10" xfId="0" applyFont="1" applyBorder="1" applyAlignment="1">
      <alignment wrapText="1"/>
    </xf>
    <xf numFmtId="0" fontId="14" fillId="0" borderId="11" xfId="0" applyFont="1" applyBorder="1" applyAlignment="1">
      <alignment horizontal="center" wrapText="1"/>
    </xf>
    <xf numFmtId="0" fontId="14" fillId="0" borderId="10" xfId="0" applyFont="1" applyBorder="1" applyAlignment="1">
      <alignment horizontal="center" textRotation="90" wrapText="1"/>
    </xf>
    <xf numFmtId="1" fontId="14" fillId="0" borderId="10" xfId="0" applyNumberFormat="1" applyFont="1" applyBorder="1" applyAlignment="1">
      <alignment horizontal="center" textRotation="90" wrapText="1"/>
    </xf>
    <xf numFmtId="0" fontId="14" fillId="0" borderId="0" xfId="0" applyFont="1" applyAlignment="1">
      <alignment textRotation="90" wrapText="1"/>
    </xf>
    <xf numFmtId="0" fontId="12" fillId="0" borderId="0" xfId="0" applyFont="1"/>
    <xf numFmtId="0" fontId="12" fillId="0" borderId="0" xfId="0" applyFont="1" applyAlignment="1">
      <alignment horizontal="center" wrapText="1"/>
    </xf>
    <xf numFmtId="0" fontId="12" fillId="0" borderId="0" xfId="0" applyFont="1" applyAlignment="1">
      <alignment horizontal="right" indent="2"/>
    </xf>
    <xf numFmtId="0" fontId="12" fillId="0" borderId="0" xfId="0" applyFont="1" applyAlignment="1">
      <alignment horizontal="center"/>
    </xf>
    <xf numFmtId="0" fontId="12" fillId="0" borderId="8" xfId="0" applyFont="1" applyBorder="1" applyAlignment="1">
      <alignment horizontal="center"/>
    </xf>
    <xf numFmtId="1" fontId="12" fillId="0" borderId="0" xfId="0" applyNumberFormat="1" applyFont="1"/>
    <xf numFmtId="0" fontId="12" fillId="0" borderId="8" xfId="0" applyFont="1" applyBorder="1"/>
    <xf numFmtId="1" fontId="11" fillId="0" borderId="0" xfId="0" applyNumberFormat="1" applyFont="1" applyAlignment="1">
      <alignment vertical="center"/>
    </xf>
    <xf numFmtId="0" fontId="12" fillId="0" borderId="0" xfId="0" applyFont="1" applyAlignment="1">
      <alignment horizontal="center" vertical="center" wrapText="1"/>
    </xf>
    <xf numFmtId="1" fontId="11" fillId="0" borderId="0" xfId="0" applyNumberFormat="1" applyFont="1" applyAlignment="1">
      <alignment horizontal="right" vertical="center"/>
    </xf>
    <xf numFmtId="0" fontId="12" fillId="0" borderId="8" xfId="0" applyFont="1" applyBorder="1" applyAlignment="1">
      <alignment horizontal="center" vertical="center" wrapText="1"/>
    </xf>
    <xf numFmtId="0" fontId="4" fillId="0" borderId="23" xfId="0" applyFont="1" applyBorder="1" applyAlignment="1">
      <alignment horizontal="right"/>
    </xf>
    <xf numFmtId="0" fontId="4" fillId="0" borderId="24" xfId="0" applyFont="1" applyBorder="1" applyAlignment="1">
      <alignment horizontal="right"/>
    </xf>
    <xf numFmtId="0" fontId="4" fillId="0" borderId="25" xfId="0" applyFont="1" applyBorder="1" applyAlignment="1">
      <alignment horizontal="right"/>
    </xf>
    <xf numFmtId="0" fontId="4" fillId="0" borderId="23" xfId="0" applyFont="1" applyBorder="1" applyAlignment="1">
      <alignment horizontal="right" vertical="center"/>
    </xf>
    <xf numFmtId="0" fontId="4" fillId="0" borderId="24" xfId="0" applyFont="1" applyBorder="1" applyAlignment="1">
      <alignment horizontal="right" vertical="center"/>
    </xf>
    <xf numFmtId="0" fontId="4" fillId="0" borderId="50" xfId="0" applyFont="1" applyBorder="1" applyAlignment="1">
      <alignment horizontal="right" vertical="center"/>
    </xf>
    <xf numFmtId="0" fontId="4" fillId="0" borderId="0" xfId="0" applyFont="1" applyAlignment="1">
      <alignment vertical="center"/>
    </xf>
    <xf numFmtId="0" fontId="0" fillId="0" borderId="9" xfId="0" applyBorder="1" applyAlignment="1">
      <alignment vertical="center"/>
    </xf>
    <xf numFmtId="0" fontId="0" fillId="0" borderId="37" xfId="0" applyBorder="1" applyAlignment="1">
      <alignment horizontal="center" vertical="center"/>
    </xf>
    <xf numFmtId="0" fontId="0" fillId="0" borderId="36" xfId="0" applyBorder="1" applyAlignment="1">
      <alignment horizontal="center" vertical="center"/>
    </xf>
    <xf numFmtId="0" fontId="0" fillId="0" borderId="7" xfId="0" applyBorder="1"/>
    <xf numFmtId="0" fontId="1" fillId="0" borderId="49" xfId="0" applyFont="1" applyBorder="1" applyAlignment="1">
      <alignment vertical="center"/>
    </xf>
    <xf numFmtId="0" fontId="0" fillId="0" borderId="46" xfId="0" applyBorder="1" applyAlignment="1">
      <alignment horizontal="center" vertical="center" wrapText="1"/>
    </xf>
    <xf numFmtId="0" fontId="0" fillId="0" borderId="0" xfId="0" applyAlignment="1">
      <alignment vertical="center" wrapText="1"/>
    </xf>
    <xf numFmtId="20" fontId="0" fillId="0" borderId="0" xfId="0" applyNumberFormat="1" applyAlignment="1">
      <alignment vertical="center" wrapText="1"/>
    </xf>
    <xf numFmtId="46" fontId="0" fillId="0" borderId="0" xfId="0" applyNumberFormat="1" applyAlignment="1">
      <alignment vertical="center" wrapText="1"/>
    </xf>
    <xf numFmtId="0" fontId="11" fillId="0" borderId="0" xfId="0" applyFont="1" applyAlignment="1">
      <alignment vertical="center" wrapText="1"/>
    </xf>
    <xf numFmtId="0" fontId="11" fillId="0" borderId="0" xfId="0" applyFont="1" applyAlignment="1">
      <alignment horizontal="center" vertical="center" wrapText="1"/>
    </xf>
    <xf numFmtId="46" fontId="11" fillId="0" borderId="0" xfId="0" applyNumberFormat="1" applyFont="1" applyAlignment="1">
      <alignment horizontal="center" vertical="center" wrapText="1"/>
    </xf>
    <xf numFmtId="0" fontId="14" fillId="0" borderId="0" xfId="0" applyFont="1" applyAlignment="1">
      <alignment horizontal="left" vertical="center" wrapText="1"/>
    </xf>
    <xf numFmtId="0" fontId="14" fillId="0" borderId="0" xfId="0" applyFont="1" applyAlignment="1">
      <alignment horizontal="center" vertical="center" wrapText="1"/>
    </xf>
    <xf numFmtId="0" fontId="4" fillId="0" borderId="0" xfId="0" applyFont="1" applyAlignment="1">
      <alignment textRotation="90"/>
    </xf>
    <xf numFmtId="0" fontId="16" fillId="0" borderId="0" xfId="1" applyAlignment="1">
      <alignment vertical="center" wrapText="1"/>
    </xf>
    <xf numFmtId="0" fontId="17" fillId="0" borderId="0" xfId="0" applyFont="1" applyAlignment="1">
      <alignment textRotation="90"/>
    </xf>
    <xf numFmtId="0" fontId="14" fillId="0" borderId="14" xfId="0" applyFont="1" applyBorder="1" applyAlignment="1">
      <alignment horizontal="center" textRotation="90" wrapText="1"/>
    </xf>
    <xf numFmtId="0" fontId="17" fillId="0" borderId="8" xfId="0" applyFont="1" applyBorder="1" applyAlignment="1">
      <alignment textRotation="90"/>
    </xf>
    <xf numFmtId="0" fontId="14" fillId="0" borderId="8" xfId="0" applyFont="1" applyBorder="1" applyAlignment="1">
      <alignment horizontal="center" textRotation="90" wrapText="1"/>
    </xf>
    <xf numFmtId="0" fontId="0" fillId="0" borderId="8" xfId="0" applyBorder="1"/>
    <xf numFmtId="0" fontId="12" fillId="0" borderId="8" xfId="0" applyFont="1" applyBorder="1" applyAlignment="1">
      <alignment vertical="center"/>
    </xf>
    <xf numFmtId="0" fontId="0" fillId="5" borderId="35" xfId="0" applyFill="1" applyBorder="1"/>
    <xf numFmtId="0" fontId="0" fillId="5" borderId="36" xfId="0" applyFill="1" applyBorder="1"/>
    <xf numFmtId="0" fontId="0" fillId="5" borderId="37" xfId="0" applyFill="1" applyBorder="1"/>
    <xf numFmtId="1" fontId="2" fillId="6" borderId="40" xfId="0" applyNumberFormat="1" applyFont="1" applyFill="1" applyBorder="1" applyAlignment="1">
      <alignment horizontal="right"/>
    </xf>
    <xf numFmtId="0" fontId="18" fillId="0" borderId="0" xfId="0" applyFont="1"/>
    <xf numFmtId="0" fontId="19" fillId="0" borderId="0" xfId="0" applyFont="1"/>
    <xf numFmtId="0" fontId="12" fillId="16" borderId="0" xfId="0" applyFont="1" applyFill="1" applyAlignment="1">
      <alignment horizontal="center" wrapText="1"/>
    </xf>
    <xf numFmtId="0" fontId="12" fillId="16" borderId="0" xfId="0" applyFont="1" applyFill="1" applyAlignment="1">
      <alignment horizontal="center"/>
    </xf>
    <xf numFmtId="0" fontId="18" fillId="0" borderId="0" xfId="0" applyFont="1" applyAlignment="1">
      <alignment vertical="center" wrapText="1"/>
    </xf>
    <xf numFmtId="0" fontId="20" fillId="0" borderId="0" xfId="0" applyFont="1" applyAlignment="1">
      <alignment vertical="center"/>
    </xf>
    <xf numFmtId="0" fontId="21" fillId="0" borderId="0" xfId="0" applyFont="1" applyAlignment="1">
      <alignment vertical="center"/>
    </xf>
    <xf numFmtId="0" fontId="22" fillId="0" borderId="0" xfId="0" applyFont="1"/>
    <xf numFmtId="0" fontId="1" fillId="0" borderId="0" xfId="0" applyFont="1" applyAlignment="1">
      <alignment horizontal="center" wrapText="1"/>
    </xf>
    <xf numFmtId="0" fontId="0" fillId="0" borderId="10" xfId="0" applyBorder="1"/>
    <xf numFmtId="0" fontId="2" fillId="0" borderId="10" xfId="0" applyFont="1" applyBorder="1" applyAlignment="1">
      <alignment wrapText="1"/>
    </xf>
    <xf numFmtId="0" fontId="2" fillId="0" borderId="10" xfId="0" applyFont="1" applyBorder="1" applyAlignment="1">
      <alignment horizontal="center" wrapText="1"/>
    </xf>
    <xf numFmtId="0" fontId="15" fillId="0" borderId="0" xfId="0" applyFont="1"/>
    <xf numFmtId="0" fontId="14" fillId="0" borderId="11" xfId="0" applyFont="1" applyBorder="1" applyAlignment="1">
      <alignment wrapText="1"/>
    </xf>
    <xf numFmtId="0" fontId="12" fillId="0" borderId="8" xfId="0" applyFont="1" applyBorder="1" applyAlignment="1">
      <alignment vertical="center" wrapText="1"/>
    </xf>
    <xf numFmtId="0" fontId="12" fillId="0" borderId="14" xfId="0" applyFont="1" applyBorder="1"/>
    <xf numFmtId="0" fontId="14" fillId="0" borderId="11" xfId="0" applyFont="1" applyBorder="1" applyAlignment="1">
      <alignment horizontal="center" textRotation="90" wrapText="1"/>
    </xf>
    <xf numFmtId="0" fontId="12" fillId="17" borderId="0" xfId="0" applyFont="1" applyFill="1" applyAlignment="1">
      <alignment horizontal="center"/>
    </xf>
    <xf numFmtId="0" fontId="17" fillId="0" borderId="0" xfId="0" applyFont="1"/>
    <xf numFmtId="0" fontId="17" fillId="0" borderId="0" xfId="0" applyFont="1" applyAlignment="1">
      <alignment textRotation="90" wrapText="1"/>
    </xf>
    <xf numFmtId="0" fontId="12" fillId="18" borderId="0" xfId="0" applyFont="1" applyFill="1" applyAlignment="1">
      <alignment horizontal="center"/>
    </xf>
    <xf numFmtId="0" fontId="12" fillId="6" borderId="0" xfId="0" applyFont="1" applyFill="1" applyAlignment="1">
      <alignment horizontal="center"/>
    </xf>
    <xf numFmtId="0" fontId="12" fillId="19" borderId="0" xfId="0" applyFont="1" applyFill="1" applyAlignment="1">
      <alignment horizontal="center"/>
    </xf>
    <xf numFmtId="0" fontId="12" fillId="7" borderId="0" xfId="0" applyFont="1" applyFill="1" applyAlignment="1">
      <alignment horizontal="center"/>
    </xf>
    <xf numFmtId="0" fontId="12" fillId="9" borderId="0" xfId="0" applyFont="1" applyFill="1" applyAlignment="1">
      <alignment horizontal="center"/>
    </xf>
    <xf numFmtId="0" fontId="12" fillId="11" borderId="0" xfId="0" applyFont="1" applyFill="1" applyAlignment="1">
      <alignment horizontal="center"/>
    </xf>
    <xf numFmtId="0" fontId="17" fillId="0" borderId="0" xfId="0" applyFont="1" applyAlignment="1">
      <alignment horizontal="center"/>
    </xf>
    <xf numFmtId="0" fontId="17" fillId="0" borderId="8" xfId="0" applyFont="1" applyBorder="1"/>
    <xf numFmtId="0" fontId="0" fillId="0" borderId="8" xfId="0" applyBorder="1" applyAlignment="1">
      <alignment vertical="center" wrapText="1"/>
    </xf>
    <xf numFmtId="0" fontId="4" fillId="0" borderId="8" xfId="0" applyFont="1" applyBorder="1"/>
    <xf numFmtId="0" fontId="4" fillId="0" borderId="8" xfId="0" applyFont="1" applyBorder="1" applyAlignment="1">
      <alignment textRotation="90"/>
    </xf>
    <xf numFmtId="0" fontId="0" fillId="0" borderId="8" xfId="0" applyBorder="1" applyAlignment="1">
      <alignment horizontal="center"/>
    </xf>
    <xf numFmtId="1" fontId="1" fillId="0" borderId="8" xfId="0" applyNumberFormat="1" applyFont="1" applyBorder="1" applyAlignment="1">
      <alignment vertical="center"/>
    </xf>
    <xf numFmtId="0" fontId="1" fillId="0" borderId="8" xfId="0" applyFont="1" applyBorder="1" applyAlignment="1">
      <alignment vertical="center"/>
    </xf>
    <xf numFmtId="0" fontId="0" fillId="0" borderId="0" xfId="0" applyAlignment="1">
      <alignment horizontal="left" vertical="center" wrapText="1"/>
    </xf>
    <xf numFmtId="0" fontId="12" fillId="0" borderId="0" xfId="0" applyFont="1" applyAlignment="1">
      <alignment horizontal="right" wrapText="1"/>
    </xf>
    <xf numFmtId="0" fontId="17" fillId="0" borderId="0" xfId="0" applyFont="1" applyAlignment="1">
      <alignment wrapText="1"/>
    </xf>
    <xf numFmtId="0" fontId="17" fillId="0" borderId="8" xfId="0" applyFont="1" applyBorder="1" applyAlignment="1">
      <alignment wrapText="1"/>
    </xf>
    <xf numFmtId="0" fontId="17" fillId="0" borderId="8" xfId="0" applyFont="1" applyBorder="1" applyAlignment="1">
      <alignment textRotation="90" wrapText="1"/>
    </xf>
    <xf numFmtId="0" fontId="12" fillId="0" borderId="0" xfId="0" applyFont="1" applyAlignment="1">
      <alignment wrapText="1"/>
    </xf>
    <xf numFmtId="46" fontId="0" fillId="0" borderId="0" xfId="0" applyNumberFormat="1" applyAlignment="1">
      <alignment horizontal="center" vertical="center" wrapText="1"/>
    </xf>
    <xf numFmtId="0" fontId="12" fillId="0" borderId="0" xfId="0" applyFont="1" applyAlignment="1">
      <alignment horizontal="left"/>
    </xf>
    <xf numFmtId="0" fontId="11" fillId="0" borderId="15" xfId="0" applyFont="1" applyBorder="1" applyAlignment="1">
      <alignment horizontal="center" vertical="center" wrapText="1"/>
    </xf>
    <xf numFmtId="0" fontId="0" fillId="0" borderId="13" xfId="0" applyBorder="1" applyAlignment="1">
      <alignment horizontal="center"/>
    </xf>
    <xf numFmtId="0" fontId="11" fillId="0" borderId="13" xfId="0" applyFont="1" applyBorder="1" applyAlignment="1">
      <alignment horizontal="center" vertical="center" wrapText="1"/>
    </xf>
    <xf numFmtId="0" fontId="0" fillId="0" borderId="14" xfId="0" applyBorder="1" applyAlignment="1">
      <alignment horizontal="center"/>
    </xf>
    <xf numFmtId="0" fontId="11" fillId="0" borderId="16" xfId="0" applyFont="1" applyBorder="1" applyAlignment="1">
      <alignment horizontal="center" vertical="center" wrapText="1"/>
    </xf>
    <xf numFmtId="46" fontId="0" fillId="0" borderId="16" xfId="0" applyNumberFormat="1" applyBorder="1" applyAlignment="1">
      <alignment vertical="center" wrapText="1"/>
    </xf>
    <xf numFmtId="0" fontId="0" fillId="0" borderId="16" xfId="0" applyBorder="1"/>
    <xf numFmtId="0" fontId="12" fillId="0" borderId="16" xfId="0" applyFont="1" applyBorder="1"/>
    <xf numFmtId="0" fontId="12" fillId="0" borderId="48" xfId="0" applyFont="1" applyBorder="1" applyAlignment="1">
      <alignment horizontal="center" wrapText="1"/>
    </xf>
    <xf numFmtId="0" fontId="12" fillId="0" borderId="48" xfId="0" applyFont="1" applyBorder="1" applyAlignment="1">
      <alignment horizontal="right" wrapText="1"/>
    </xf>
    <xf numFmtId="0" fontId="17" fillId="0" borderId="48" xfId="0" applyFont="1" applyBorder="1" applyAlignment="1">
      <alignment wrapText="1"/>
    </xf>
    <xf numFmtId="0" fontId="17" fillId="0" borderId="52" xfId="0" applyFont="1" applyBorder="1" applyAlignment="1">
      <alignment wrapText="1"/>
    </xf>
    <xf numFmtId="0" fontId="17" fillId="0" borderId="48" xfId="0" applyFont="1" applyBorder="1" applyAlignment="1">
      <alignment textRotation="90" wrapText="1"/>
    </xf>
    <xf numFmtId="0" fontId="17" fillId="0" borderId="52" xfId="0" applyFont="1" applyBorder="1" applyAlignment="1">
      <alignment textRotation="90" wrapText="1"/>
    </xf>
    <xf numFmtId="0" fontId="14" fillId="0" borderId="48" xfId="0" applyFont="1" applyBorder="1" applyAlignment="1">
      <alignment horizontal="center" wrapText="1"/>
    </xf>
    <xf numFmtId="0" fontId="14" fillId="0" borderId="48" xfId="0" applyFont="1" applyBorder="1" applyAlignment="1">
      <alignment wrapText="1"/>
    </xf>
    <xf numFmtId="0" fontId="14" fillId="0" borderId="52" xfId="0" applyFont="1" applyBorder="1" applyAlignment="1">
      <alignment wrapText="1"/>
    </xf>
    <xf numFmtId="0" fontId="14" fillId="0" borderId="48" xfId="0" applyFont="1" applyBorder="1" applyAlignment="1">
      <alignment horizontal="center" textRotation="90" wrapText="1"/>
    </xf>
    <xf numFmtId="1" fontId="14" fillId="0" borderId="48" xfId="0" applyNumberFormat="1" applyFont="1" applyBorder="1" applyAlignment="1">
      <alignment horizontal="center" textRotation="90" wrapText="1"/>
    </xf>
    <xf numFmtId="0" fontId="12" fillId="0" borderId="48" xfId="0" applyFont="1" applyBorder="1" applyAlignment="1">
      <alignment horizontal="center"/>
    </xf>
    <xf numFmtId="0" fontId="12" fillId="0" borderId="48" xfId="0" applyFont="1" applyBorder="1" applyAlignment="1">
      <alignment horizontal="right" indent="2"/>
    </xf>
    <xf numFmtId="0" fontId="17" fillId="0" borderId="48" xfId="0" applyFont="1" applyBorder="1"/>
    <xf numFmtId="0" fontId="17" fillId="0" borderId="52" xfId="0" applyFont="1" applyBorder="1"/>
    <xf numFmtId="0" fontId="17" fillId="0" borderId="48" xfId="0" applyFont="1" applyBorder="1" applyAlignment="1">
      <alignment textRotation="90"/>
    </xf>
    <xf numFmtId="0" fontId="17" fillId="0" borderId="52" xfId="0" applyFont="1" applyBorder="1" applyAlignment="1">
      <alignment textRotation="90"/>
    </xf>
    <xf numFmtId="0" fontId="17" fillId="0" borderId="48" xfId="0" applyFont="1" applyBorder="1" applyAlignment="1">
      <alignment horizontal="center"/>
    </xf>
    <xf numFmtId="0" fontId="4" fillId="0" borderId="48" xfId="0" applyFont="1" applyBorder="1"/>
    <xf numFmtId="0" fontId="4" fillId="0" borderId="52" xfId="0" applyFont="1" applyBorder="1"/>
    <xf numFmtId="0" fontId="4" fillId="0" borderId="48" xfId="0" applyFont="1" applyBorder="1" applyAlignment="1">
      <alignment textRotation="90"/>
    </xf>
    <xf numFmtId="0" fontId="4" fillId="0" borderId="52" xfId="0" applyFont="1" applyBorder="1" applyAlignment="1">
      <alignment textRotation="90"/>
    </xf>
    <xf numFmtId="0" fontId="17" fillId="0" borderId="53" xfId="0" applyFont="1" applyBorder="1" applyAlignment="1">
      <alignment textRotation="90"/>
    </xf>
    <xf numFmtId="46" fontId="0" fillId="0" borderId="0" xfId="0" applyNumberFormat="1"/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9" fillId="0" borderId="0" xfId="0" applyFont="1" applyAlignment="1">
      <alignment horizontal="left" vertical="center" indent="1"/>
    </xf>
    <xf numFmtId="0" fontId="9" fillId="0" borderId="0" xfId="0" applyFont="1" applyAlignment="1">
      <alignment horizontal="left" vertical="center"/>
    </xf>
    <xf numFmtId="0" fontId="10" fillId="0" borderId="0" xfId="0" applyFont="1" applyAlignment="1">
      <alignment horizontal="left" vertical="center"/>
    </xf>
    <xf numFmtId="0" fontId="0" fillId="0" borderId="0" xfId="0" applyAlignment="1">
      <alignment horizontal="left"/>
    </xf>
    <xf numFmtId="1" fontId="0" fillId="0" borderId="0" xfId="0" applyNumberFormat="1" applyAlignment="1">
      <alignment vertical="center"/>
    </xf>
    <xf numFmtId="0" fontId="0" fillId="0" borderId="8" xfId="0" applyBorder="1" applyAlignment="1">
      <alignment horizontal="left"/>
    </xf>
    <xf numFmtId="0" fontId="0" fillId="0" borderId="0" xfId="0" applyAlignment="1">
      <alignment horizontal="right"/>
    </xf>
    <xf numFmtId="0" fontId="0" fillId="0" borderId="16" xfId="0" applyBorder="1" applyAlignment="1">
      <alignment vertical="center" wrapText="1"/>
    </xf>
    <xf numFmtId="0" fontId="1" fillId="0" borderId="0" xfId="0" applyFont="1" applyAlignment="1">
      <alignment horizontal="right" vertical="center" wrapText="1"/>
    </xf>
    <xf numFmtId="0" fontId="1" fillId="0" borderId="15" xfId="0" applyFont="1" applyBorder="1" applyAlignment="1">
      <alignment horizontal="right" vertical="center" wrapText="1"/>
    </xf>
    <xf numFmtId="0" fontId="0" fillId="0" borderId="13" xfId="0" applyBorder="1" applyAlignment="1">
      <alignment horizontal="right"/>
    </xf>
    <xf numFmtId="0" fontId="1" fillId="0" borderId="13" xfId="0" applyFont="1" applyBorder="1" applyAlignment="1">
      <alignment horizontal="right" vertical="center" wrapText="1"/>
    </xf>
    <xf numFmtId="0" fontId="0" fillId="0" borderId="14" xfId="0" applyBorder="1" applyAlignment="1">
      <alignment horizontal="right"/>
    </xf>
    <xf numFmtId="0" fontId="1" fillId="0" borderId="16" xfId="0" applyFont="1" applyBorder="1" applyAlignment="1">
      <alignment horizontal="right" vertical="center" wrapText="1"/>
    </xf>
    <xf numFmtId="0" fontId="0" fillId="0" borderId="8" xfId="0" applyBorder="1" applyAlignment="1">
      <alignment horizontal="right"/>
    </xf>
    <xf numFmtId="0" fontId="1" fillId="0" borderId="0" xfId="0" applyFont="1" applyAlignment="1">
      <alignment horizontal="right" vertical="center"/>
    </xf>
    <xf numFmtId="0" fontId="0" fillId="0" borderId="16" xfId="0" applyBorder="1" applyAlignment="1">
      <alignment horizontal="right" vertical="center" wrapText="1"/>
    </xf>
    <xf numFmtId="46" fontId="0" fillId="0" borderId="16" xfId="0" applyNumberFormat="1" applyBorder="1" applyAlignment="1">
      <alignment horizontal="right" vertical="center" wrapText="1"/>
    </xf>
    <xf numFmtId="0" fontId="0" fillId="0" borderId="16" xfId="0" applyBorder="1" applyAlignment="1">
      <alignment horizontal="right"/>
    </xf>
    <xf numFmtId="0" fontId="0" fillId="0" borderId="0" xfId="0" applyAlignment="1">
      <alignment horizontal="right" indent="2"/>
    </xf>
    <xf numFmtId="0" fontId="10" fillId="0" borderId="0" xfId="0" applyFont="1" applyAlignment="1">
      <alignment horizontal="center" vertical="center" wrapText="1"/>
    </xf>
    <xf numFmtId="0" fontId="2" fillId="0" borderId="10" xfId="0" applyFont="1" applyBorder="1" applyAlignment="1">
      <alignment horizontal="center" textRotation="90" wrapText="1"/>
    </xf>
    <xf numFmtId="0" fontId="0" fillId="0" borderId="0" xfId="0" applyAlignment="1">
      <alignment horizontal="left" vertical="center"/>
    </xf>
    <xf numFmtId="0" fontId="4" fillId="0" borderId="48" xfId="0" applyFont="1" applyBorder="1" applyAlignment="1">
      <alignment textRotation="90" wrapText="1"/>
    </xf>
    <xf numFmtId="0" fontId="4" fillId="0" borderId="48" xfId="0" applyFont="1" applyBorder="1" applyAlignment="1">
      <alignment wrapText="1"/>
    </xf>
    <xf numFmtId="0" fontId="4" fillId="0" borderId="52" xfId="0" applyFont="1" applyBorder="1" applyAlignment="1">
      <alignment wrapText="1"/>
    </xf>
    <xf numFmtId="0" fontId="4" fillId="0" borderId="52" xfId="0" applyFont="1" applyBorder="1" applyAlignment="1">
      <alignment textRotation="90" wrapText="1"/>
    </xf>
    <xf numFmtId="0" fontId="0" fillId="9" borderId="0" xfId="0" applyFill="1" applyAlignment="1">
      <alignment horizontal="center"/>
    </xf>
    <xf numFmtId="0" fontId="0" fillId="11" borderId="0" xfId="0" applyFill="1" applyAlignment="1">
      <alignment horizontal="center"/>
    </xf>
    <xf numFmtId="0" fontId="14" fillId="0" borderId="10" xfId="0" applyFont="1" applyBorder="1" applyAlignment="1">
      <alignment horizontal="left" wrapText="1"/>
    </xf>
    <xf numFmtId="0" fontId="17" fillId="0" borderId="48" xfId="0" applyFont="1" applyBorder="1" applyAlignment="1">
      <alignment horizontal="left"/>
    </xf>
    <xf numFmtId="0" fontId="4" fillId="0" borderId="48" xfId="0" applyFont="1" applyBorder="1" applyAlignment="1">
      <alignment horizontal="left" wrapText="1"/>
    </xf>
    <xf numFmtId="0" fontId="17" fillId="0" borderId="48" xfId="0" applyFont="1" applyBorder="1" applyAlignment="1">
      <alignment horizontal="left" wrapText="1"/>
    </xf>
    <xf numFmtId="0" fontId="12" fillId="0" borderId="0" xfId="0" applyFont="1" applyAlignment="1">
      <alignment horizontal="left" vertical="center" wrapText="1"/>
    </xf>
    <xf numFmtId="0" fontId="14" fillId="0" borderId="48" xfId="0" applyFont="1" applyBorder="1" applyAlignment="1">
      <alignment horizontal="left" wrapText="1"/>
    </xf>
    <xf numFmtId="0" fontId="4" fillId="0" borderId="48" xfId="0" applyFont="1" applyBorder="1" applyAlignment="1">
      <alignment horizontal="center" wrapText="1"/>
    </xf>
    <xf numFmtId="0" fontId="0" fillId="19" borderId="0" xfId="0" applyFill="1" applyAlignment="1">
      <alignment horizontal="center"/>
    </xf>
    <xf numFmtId="0" fontId="23" fillId="0" borderId="0" xfId="0" applyFont="1"/>
    <xf numFmtId="20" fontId="0" fillId="0" borderId="0" xfId="0" applyNumberFormat="1"/>
    <xf numFmtId="0" fontId="1" fillId="0" borderId="0" xfId="0" applyFont="1" applyAlignment="1">
      <alignment horizontal="center" vertical="center"/>
    </xf>
    <xf numFmtId="1" fontId="0" fillId="0" borderId="0" xfId="2" applyNumberFormat="1" applyFont="1"/>
    <xf numFmtId="0" fontId="2" fillId="0" borderId="10" xfId="0" applyFont="1" applyBorder="1" applyAlignment="1">
      <alignment horizontal="left" wrapText="1"/>
    </xf>
    <xf numFmtId="0" fontId="2" fillId="0" borderId="11" xfId="0" applyFont="1" applyBorder="1" applyAlignment="1">
      <alignment wrapText="1"/>
    </xf>
    <xf numFmtId="1" fontId="2" fillId="0" borderId="10" xfId="0" applyNumberFormat="1" applyFont="1" applyBorder="1" applyAlignment="1">
      <alignment horizontal="center" textRotation="90" wrapText="1"/>
    </xf>
    <xf numFmtId="0" fontId="0" fillId="16" borderId="0" xfId="0" applyFill="1" applyAlignment="1">
      <alignment horizontal="center" wrapText="1"/>
    </xf>
    <xf numFmtId="0" fontId="0" fillId="16" borderId="0" xfId="0" applyFill="1" applyAlignment="1">
      <alignment horizontal="center"/>
    </xf>
    <xf numFmtId="0" fontId="0" fillId="0" borderId="48" xfId="0" applyBorder="1" applyAlignment="1">
      <alignment horizontal="center"/>
    </xf>
    <xf numFmtId="0" fontId="0" fillId="0" borderId="48" xfId="0" applyBorder="1" applyAlignment="1">
      <alignment horizontal="right" indent="2"/>
    </xf>
    <xf numFmtId="0" fontId="4" fillId="0" borderId="48" xfId="0" applyFont="1" applyBorder="1" applyAlignment="1">
      <alignment horizontal="left"/>
    </xf>
    <xf numFmtId="0" fontId="0" fillId="17" borderId="0" xfId="0" applyFill="1" applyAlignment="1">
      <alignment horizontal="center"/>
    </xf>
    <xf numFmtId="0" fontId="4" fillId="0" borderId="53" xfId="0" applyFont="1" applyBorder="1" applyAlignment="1">
      <alignment textRotation="90"/>
    </xf>
    <xf numFmtId="0" fontId="0" fillId="18" borderId="0" xfId="0" applyFill="1" applyAlignment="1">
      <alignment horizontal="center"/>
    </xf>
    <xf numFmtId="0" fontId="0" fillId="19" borderId="0" xfId="0" applyFill="1" applyAlignment="1">
      <alignment horizontal="right"/>
    </xf>
    <xf numFmtId="0" fontId="0" fillId="7" borderId="0" xfId="0" applyFill="1" applyAlignment="1">
      <alignment horizontal="right"/>
    </xf>
    <xf numFmtId="0" fontId="0" fillId="0" borderId="0" xfId="0" applyAlignment="1">
      <alignment wrapText="1"/>
    </xf>
    <xf numFmtId="0" fontId="0" fillId="0" borderId="48" xfId="0" applyBorder="1" applyAlignment="1">
      <alignment horizontal="center" wrapText="1"/>
    </xf>
    <xf numFmtId="0" fontId="0" fillId="0" borderId="48" xfId="0" applyBorder="1" applyAlignment="1">
      <alignment horizontal="right" wrapText="1"/>
    </xf>
    <xf numFmtId="0" fontId="2" fillId="0" borderId="11" xfId="0" applyFont="1" applyBorder="1" applyAlignment="1">
      <alignment horizontal="center" textRotation="90" wrapText="1"/>
    </xf>
    <xf numFmtId="1" fontId="1" fillId="0" borderId="0" xfId="0" applyNumberFormat="1" applyFont="1" applyAlignment="1">
      <alignment horizontal="right" vertical="center"/>
    </xf>
    <xf numFmtId="0" fontId="0" fillId="0" borderId="8" xfId="0" applyBorder="1" applyAlignment="1">
      <alignment vertical="center"/>
    </xf>
    <xf numFmtId="0" fontId="2" fillId="0" borderId="48" xfId="0" applyFont="1" applyBorder="1" applyAlignment="1">
      <alignment horizontal="center" wrapText="1"/>
    </xf>
    <xf numFmtId="0" fontId="2" fillId="0" borderId="48" xfId="0" applyFont="1" applyBorder="1" applyAlignment="1">
      <alignment wrapText="1"/>
    </xf>
    <xf numFmtId="0" fontId="2" fillId="0" borderId="48" xfId="0" applyFont="1" applyBorder="1" applyAlignment="1">
      <alignment horizontal="left" wrapText="1"/>
    </xf>
    <xf numFmtId="0" fontId="2" fillId="0" borderId="52" xfId="0" applyFont="1" applyBorder="1" applyAlignment="1">
      <alignment wrapText="1"/>
    </xf>
    <xf numFmtId="0" fontId="2" fillId="0" borderId="48" xfId="0" applyFont="1" applyBorder="1" applyAlignment="1">
      <alignment horizontal="center" textRotation="90" wrapText="1"/>
    </xf>
    <xf numFmtId="0" fontId="2" fillId="0" borderId="52" xfId="0" applyFont="1" applyBorder="1" applyAlignment="1">
      <alignment horizontal="center" textRotation="90" wrapText="1"/>
    </xf>
    <xf numFmtId="1" fontId="2" fillId="0" borderId="48" xfId="0" applyNumberFormat="1" applyFont="1" applyBorder="1" applyAlignment="1">
      <alignment horizontal="center" textRotation="90" wrapText="1"/>
    </xf>
    <xf numFmtId="0" fontId="15" fillId="0" borderId="0" xfId="0" applyFont="1" applyAlignment="1">
      <alignment horizontal="left"/>
    </xf>
    <xf numFmtId="0" fontId="23" fillId="0" borderId="0" xfId="0" applyFont="1" applyAlignment="1">
      <alignment vertical="center" wrapText="1"/>
    </xf>
    <xf numFmtId="0" fontId="23" fillId="0" borderId="8" xfId="0" applyFont="1" applyBorder="1"/>
    <xf numFmtId="0" fontId="25" fillId="0" borderId="8" xfId="0" applyFont="1" applyBorder="1"/>
    <xf numFmtId="0" fontId="23" fillId="0" borderId="8" xfId="0" applyFont="1" applyBorder="1" applyAlignment="1">
      <alignment vertical="center" wrapText="1"/>
    </xf>
    <xf numFmtId="0" fontId="1" fillId="0" borderId="8" xfId="0" applyFont="1" applyBorder="1" applyAlignment="1">
      <alignment vertical="center" wrapText="1"/>
    </xf>
    <xf numFmtId="0" fontId="2" fillId="0" borderId="0" xfId="0" applyFont="1" applyAlignment="1">
      <alignment horizontal="left" wrapText="1"/>
    </xf>
    <xf numFmtId="0" fontId="4" fillId="0" borderId="0" xfId="0" applyFont="1" applyAlignment="1">
      <alignment horizontal="right"/>
    </xf>
    <xf numFmtId="0" fontId="10" fillId="0" borderId="0" xfId="0" applyFont="1" applyAlignment="1">
      <alignment horizontal="center" vertical="center" wrapText="1"/>
    </xf>
    <xf numFmtId="0" fontId="13" fillId="0" borderId="0" xfId="0" applyFont="1" applyAlignment="1">
      <alignment horizontal="center" vertical="center" wrapText="1"/>
    </xf>
    <xf numFmtId="0" fontId="10" fillId="0" borderId="0" xfId="0" applyFont="1" applyAlignment="1">
      <alignment horizontal="left" vertical="center"/>
    </xf>
    <xf numFmtId="0" fontId="15" fillId="0" borderId="0" xfId="0" applyFont="1" applyAlignment="1">
      <alignment horizontal="left"/>
    </xf>
    <xf numFmtId="0" fontId="2" fillId="0" borderId="0" xfId="0" applyFont="1" applyAlignment="1">
      <alignment horizontal="center" textRotation="90" wrapText="1"/>
    </xf>
    <xf numFmtId="0" fontId="2" fillId="0" borderId="10" xfId="0" applyFont="1" applyBorder="1" applyAlignment="1">
      <alignment horizontal="center" textRotation="90" wrapText="1"/>
    </xf>
    <xf numFmtId="0" fontId="8" fillId="0" borderId="0" xfId="0" applyFont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34" xfId="0" applyFont="1" applyBorder="1" applyAlignment="1">
      <alignment horizontal="center" vertical="center"/>
    </xf>
    <xf numFmtId="0" fontId="0" fillId="0" borderId="0" xfId="0" applyAlignment="1">
      <alignment horizontal="left" vertical="center" wrapText="1"/>
    </xf>
    <xf numFmtId="0" fontId="0" fillId="13" borderId="29" xfId="0" applyFill="1" applyBorder="1" applyAlignment="1">
      <alignment horizontal="center" vertical="center"/>
    </xf>
    <xf numFmtId="0" fontId="0" fillId="13" borderId="46" xfId="0" applyFill="1" applyBorder="1" applyAlignment="1">
      <alignment horizontal="center" vertical="center"/>
    </xf>
    <xf numFmtId="0" fontId="0" fillId="13" borderId="26" xfId="0" applyFill="1" applyBorder="1" applyAlignment="1">
      <alignment horizontal="center" vertical="center"/>
    </xf>
    <xf numFmtId="0" fontId="0" fillId="13" borderId="45" xfId="0" applyFill="1" applyBorder="1" applyAlignment="1">
      <alignment horizontal="center" vertical="center"/>
    </xf>
    <xf numFmtId="0" fontId="0" fillId="13" borderId="28" xfId="0" applyFill="1" applyBorder="1" applyAlignment="1">
      <alignment horizontal="center" vertical="center"/>
    </xf>
    <xf numFmtId="0" fontId="0" fillId="13" borderId="44" xfId="0" applyFill="1" applyBorder="1" applyAlignment="1">
      <alignment horizontal="center" vertical="center"/>
    </xf>
    <xf numFmtId="0" fontId="4" fillId="0" borderId="50" xfId="0" applyFont="1" applyBorder="1" applyAlignment="1">
      <alignment horizontal="right" vertical="center"/>
    </xf>
    <xf numFmtId="0" fontId="4" fillId="0" borderId="51" xfId="0" applyFont="1" applyBorder="1" applyAlignment="1">
      <alignment horizontal="right" vertical="center"/>
    </xf>
    <xf numFmtId="0" fontId="0" fillId="0" borderId="22" xfId="0" applyBorder="1" applyAlignment="1">
      <alignment horizontal="left" vertical="center"/>
    </xf>
    <xf numFmtId="0" fontId="0" fillId="0" borderId="9" xfId="0" applyBorder="1" applyAlignment="1">
      <alignment horizontal="left" vertical="center"/>
    </xf>
    <xf numFmtId="0" fontId="0" fillId="0" borderId="38" xfId="0" applyBorder="1" applyAlignment="1">
      <alignment horizontal="center" vertical="center"/>
    </xf>
    <xf numFmtId="0" fontId="0" fillId="0" borderId="37" xfId="0" applyBorder="1" applyAlignment="1">
      <alignment horizontal="center" vertical="center"/>
    </xf>
    <xf numFmtId="0" fontId="4" fillId="0" borderId="1" xfId="0" applyFont="1" applyBorder="1" applyAlignment="1">
      <alignment horizontal="center"/>
    </xf>
    <xf numFmtId="0" fontId="4" fillId="0" borderId="34" xfId="0" applyFont="1" applyBorder="1" applyAlignment="1">
      <alignment horizontal="center"/>
    </xf>
    <xf numFmtId="0" fontId="8" fillId="0" borderId="0" xfId="0" applyFont="1" applyAlignment="1">
      <alignment horizontal="center"/>
    </xf>
    <xf numFmtId="0" fontId="0" fillId="0" borderId="26" xfId="0" applyBorder="1" applyAlignment="1">
      <alignment horizontal="center"/>
    </xf>
    <xf numFmtId="0" fontId="0" fillId="0" borderId="45" xfId="0" applyBorder="1" applyAlignment="1">
      <alignment horizontal="center"/>
    </xf>
    <xf numFmtId="0" fontId="0" fillId="0" borderId="17" xfId="0" applyBorder="1" applyAlignment="1">
      <alignment horizontal="center"/>
    </xf>
    <xf numFmtId="0" fontId="0" fillId="0" borderId="39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35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36" xfId="0" applyBorder="1" applyAlignment="1">
      <alignment horizontal="center"/>
    </xf>
    <xf numFmtId="0" fontId="0" fillId="0" borderId="29" xfId="0" applyBorder="1" applyAlignment="1">
      <alignment horizontal="center"/>
    </xf>
    <xf numFmtId="0" fontId="0" fillId="0" borderId="46" xfId="0" applyBorder="1" applyAlignment="1">
      <alignment horizontal="center"/>
    </xf>
  </cellXfs>
  <cellStyles count="3">
    <cellStyle name="Hyperlink" xfId="1" builtinId="8"/>
    <cellStyle name="Normal" xfId="0" builtinId="0"/>
    <cellStyle name="Percent" xfId="2" builtinId="5"/>
  </cellStyles>
  <dxfs count="0"/>
  <tableStyles count="0" defaultTableStyle="TableStyleMedium2" defaultPivotStyle="PivotStyleLight16"/>
  <colors>
    <mruColors>
      <color rgb="FFFFFF99"/>
      <color rgb="FFE6B8B7"/>
      <color rgb="FFF2DCDB"/>
      <color rgb="FF99FF99"/>
      <color rgb="FF99C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theme" Target="theme/theme1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29" Type="http://schemas.openxmlformats.org/officeDocument/2006/relationships/calcChain" Target="calcChain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sharedStrings" Target="sharedStrings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hyperlink" Target="http://attackpoint.org/log.jsp/user_4812" TargetMode="External"/><Relationship Id="rId2" Type="http://schemas.openxmlformats.org/officeDocument/2006/relationships/image" Target="../media/image1.png"/><Relationship Id="rId1" Type="http://schemas.openxmlformats.org/officeDocument/2006/relationships/hyperlink" Target="http://www.facebook.com/martin.ward.sheffield" TargetMode="External"/><Relationship Id="rId5" Type="http://schemas.openxmlformats.org/officeDocument/2006/relationships/hyperlink" Target="http://www.facebook.com/Christine.Kiddier" TargetMode="External"/><Relationship Id="rId4" Type="http://schemas.openxmlformats.org/officeDocument/2006/relationships/image" Target="../media/image2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0</xdr:colOff>
      <xdr:row>22</xdr:row>
      <xdr:rowOff>0</xdr:rowOff>
    </xdr:from>
    <xdr:to>
      <xdr:col>2</xdr:col>
      <xdr:colOff>133350</xdr:colOff>
      <xdr:row>22</xdr:row>
      <xdr:rowOff>133350</xdr:rowOff>
    </xdr:to>
    <xdr:pic>
      <xdr:nvPicPr>
        <xdr:cNvPr id="31" name="Picture 30" descr="Facebook">
          <a:hlinkClick xmlns:r="http://schemas.openxmlformats.org/officeDocument/2006/relationships" r:id="rId1" tgtFrame="_blank"/>
          <a:extLst>
            <a:ext uri="{FF2B5EF4-FFF2-40B4-BE49-F238E27FC236}">
              <a16:creationId xmlns:a16="http://schemas.microsoft.com/office/drawing/2014/main" id="{C0A2D152-2742-4AC9-8999-D941B40073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19200" y="4476750"/>
          <a:ext cx="133350" cy="1333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96</xdr:row>
      <xdr:rowOff>0</xdr:rowOff>
    </xdr:from>
    <xdr:to>
      <xdr:col>2</xdr:col>
      <xdr:colOff>133350</xdr:colOff>
      <xdr:row>96</xdr:row>
      <xdr:rowOff>133350</xdr:rowOff>
    </xdr:to>
    <xdr:pic>
      <xdr:nvPicPr>
        <xdr:cNvPr id="8" name="Picture 7" descr="Attackpoint">
          <a:hlinkClick xmlns:r="http://schemas.openxmlformats.org/officeDocument/2006/relationships" r:id="rId3" tgtFrame="_blank"/>
          <a:extLst>
            <a:ext uri="{FF2B5EF4-FFF2-40B4-BE49-F238E27FC236}">
              <a16:creationId xmlns:a16="http://schemas.microsoft.com/office/drawing/2014/main" id="{FFB0FB3E-8646-4A5D-8138-484EBD752D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19200" y="20221575"/>
          <a:ext cx="133350" cy="1333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98</xdr:row>
      <xdr:rowOff>0</xdr:rowOff>
    </xdr:from>
    <xdr:to>
      <xdr:col>2</xdr:col>
      <xdr:colOff>133350</xdr:colOff>
      <xdr:row>98</xdr:row>
      <xdr:rowOff>133350</xdr:rowOff>
    </xdr:to>
    <xdr:pic>
      <xdr:nvPicPr>
        <xdr:cNvPr id="9" name="Picture 8" descr="Facebook">
          <a:hlinkClick xmlns:r="http://schemas.openxmlformats.org/officeDocument/2006/relationships" r:id="rId5" tgtFrame="_blank"/>
          <a:extLst>
            <a:ext uri="{FF2B5EF4-FFF2-40B4-BE49-F238E27FC236}">
              <a16:creationId xmlns:a16="http://schemas.microsoft.com/office/drawing/2014/main" id="{7E9DD03E-4738-437D-8D40-7F8113DA431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19200" y="33366075"/>
          <a:ext cx="133350" cy="1333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strava.com/athletes/59351876" TargetMode="External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hyperlink" Target="http://www.facebook.com/keith.tonkin.18" TargetMode="External"/><Relationship Id="rId7" Type="http://schemas.openxmlformats.org/officeDocument/2006/relationships/drawing" Target="../drawings/drawing1.xml"/><Relationship Id="rId2" Type="http://schemas.openxmlformats.org/officeDocument/2006/relationships/hyperlink" Target="http://www.strava.com/athletes/59351876" TargetMode="External"/><Relationship Id="rId1" Type="http://schemas.openxmlformats.org/officeDocument/2006/relationships/hyperlink" Target="http://www.strava.com/athletes/15099482" TargetMode="External"/><Relationship Id="rId6" Type="http://schemas.openxmlformats.org/officeDocument/2006/relationships/printerSettings" Target="../printerSettings/printerSettings2.bin"/><Relationship Id="rId5" Type="http://schemas.openxmlformats.org/officeDocument/2006/relationships/hyperlink" Target="http://www.facebook.com/Christine.Kiddier" TargetMode="External"/><Relationship Id="rId4" Type="http://schemas.openxmlformats.org/officeDocument/2006/relationships/hyperlink" Target="http://www.strava.com/athletes/10120509" TargetMode="External"/></Relationships>
</file>

<file path=xl/worksheets/_rels/sheet3.xml.rels><?xml version="1.0" encoding="UTF-8" standalone="yes"?>
<Relationships xmlns="http://schemas.openxmlformats.org/package/2006/relationships"><Relationship Id="rId3" Type="http://schemas.openxmlformats.org/officeDocument/2006/relationships/hyperlink" Target="http://www.facebook.com/Christine.Kiddier" TargetMode="External"/><Relationship Id="rId2" Type="http://schemas.openxmlformats.org/officeDocument/2006/relationships/hyperlink" Target="http://www.strava.com/athletes/452578" TargetMode="External"/><Relationship Id="rId1" Type="http://schemas.openxmlformats.org/officeDocument/2006/relationships/hyperlink" Target="http://instagram.com/helen.r.hargreaves" TargetMode="Externa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1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2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2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2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2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3C78F68-34DC-4FF9-8232-24A17EA17EE6}">
  <dimension ref="B2:Q192"/>
  <sheetViews>
    <sheetView workbookViewId="0">
      <selection activeCell="C18" sqref="C18"/>
    </sheetView>
  </sheetViews>
  <sheetFormatPr defaultRowHeight="14.25"/>
  <cols>
    <col min="1" max="1" width="9.140625" style="248"/>
    <col min="2" max="2" width="4.42578125" style="248" bestFit="1" customWidth="1"/>
    <col min="3" max="3" width="26.5703125" style="248" bestFit="1" customWidth="1"/>
    <col min="4" max="4" width="9.28515625" style="248" bestFit="1" customWidth="1"/>
    <col min="5" max="5" width="8.7109375" style="248" bestFit="1" customWidth="1"/>
    <col min="6" max="6" width="8.5703125" style="248" bestFit="1" customWidth="1"/>
    <col min="7" max="7" width="9.140625" style="250" bestFit="1" customWidth="1"/>
    <col min="8" max="8" width="10.85546875" style="251" bestFit="1" customWidth="1"/>
    <col min="9" max="16384" width="9.140625" style="248"/>
  </cols>
  <sheetData>
    <row r="2" spans="2:16" ht="18">
      <c r="B2" s="461" t="s">
        <v>318</v>
      </c>
      <c r="C2" s="461"/>
      <c r="D2" s="461"/>
      <c r="E2" s="461"/>
      <c r="F2" s="461"/>
      <c r="G2" s="461"/>
      <c r="H2" s="461"/>
    </row>
    <row r="3" spans="2:16">
      <c r="B3" s="247"/>
    </row>
    <row r="4" spans="2:16" s="246" customFormat="1" ht="17.25">
      <c r="B4" s="245"/>
      <c r="C4" s="244" t="s">
        <v>252</v>
      </c>
      <c r="D4" s="460"/>
      <c r="E4" s="460"/>
    </row>
    <row r="5" spans="2:16" ht="30">
      <c r="B5" s="252"/>
      <c r="C5" s="252" t="s">
        <v>1</v>
      </c>
      <c r="D5" s="253" t="s">
        <v>2</v>
      </c>
      <c r="E5" s="253" t="s">
        <v>246</v>
      </c>
      <c r="F5" s="253" t="s">
        <v>262</v>
      </c>
      <c r="G5" s="254" t="s">
        <v>3</v>
      </c>
      <c r="H5" s="253" t="s">
        <v>162</v>
      </c>
    </row>
    <row r="6" spans="2:16" ht="15">
      <c r="B6" s="291">
        <v>1</v>
      </c>
      <c r="C6" s="288" t="s">
        <v>313</v>
      </c>
      <c r="D6" s="288" t="s">
        <v>11</v>
      </c>
      <c r="E6" s="288" t="s">
        <v>5</v>
      </c>
      <c r="G6" s="290">
        <v>2.7666666666666671</v>
      </c>
      <c r="H6" s="292">
        <v>99</v>
      </c>
      <c r="J6" s="288"/>
      <c r="K6" s="297"/>
      <c r="L6" s="288"/>
      <c r="M6" s="288"/>
      <c r="N6" s="290"/>
      <c r="O6" s="288"/>
      <c r="P6" s="288"/>
    </row>
    <row r="7" spans="2:16" ht="15">
      <c r="B7" s="291">
        <v>2</v>
      </c>
      <c r="C7" s="288" t="s">
        <v>163</v>
      </c>
      <c r="D7" s="288" t="s">
        <v>4</v>
      </c>
      <c r="E7" s="288" t="s">
        <v>137</v>
      </c>
      <c r="G7" s="290">
        <v>2.8395833333333336</v>
      </c>
      <c r="H7" s="292">
        <f>MIN(H6:H$6)-1</f>
        <v>98</v>
      </c>
      <c r="J7" s="288"/>
      <c r="P7" s="288"/>
    </row>
    <row r="8" spans="2:16" ht="15">
      <c r="B8" s="291">
        <v>3</v>
      </c>
      <c r="C8" s="288" t="s">
        <v>164</v>
      </c>
      <c r="D8" s="288" t="s">
        <v>4</v>
      </c>
      <c r="E8" s="288" t="s">
        <v>7</v>
      </c>
      <c r="G8" s="290">
        <v>2.8868055555555556</v>
      </c>
      <c r="H8" s="292">
        <f>MIN(H$6:H7)-1</f>
        <v>97</v>
      </c>
      <c r="J8" s="288"/>
      <c r="P8" s="288"/>
    </row>
    <row r="9" spans="2:16" ht="15">
      <c r="B9" s="291">
        <v>4</v>
      </c>
      <c r="C9" s="288" t="s">
        <v>183</v>
      </c>
      <c r="D9" s="288" t="s">
        <v>11</v>
      </c>
      <c r="E9" s="288" t="s">
        <v>18</v>
      </c>
      <c r="G9" s="290">
        <v>2.911805555555556</v>
      </c>
      <c r="H9" s="292">
        <f>MIN(H$6:H8)-1</f>
        <v>96</v>
      </c>
      <c r="J9" s="288"/>
      <c r="P9" s="288"/>
    </row>
    <row r="10" spans="2:16" ht="15">
      <c r="B10" s="291">
        <v>5</v>
      </c>
      <c r="C10" s="288" t="s">
        <v>86</v>
      </c>
      <c r="D10" s="288" t="s">
        <v>4</v>
      </c>
      <c r="E10" s="288" t="s">
        <v>7</v>
      </c>
      <c r="G10" s="290">
        <v>3.1104166666666671</v>
      </c>
      <c r="H10" s="292">
        <f>MIN(H$6:H9)-1</f>
        <v>95</v>
      </c>
      <c r="J10" s="288"/>
      <c r="P10" s="288"/>
    </row>
    <row r="11" spans="2:16" ht="15">
      <c r="B11" s="291">
        <v>6</v>
      </c>
      <c r="C11" s="288" t="s">
        <v>127</v>
      </c>
      <c r="D11" s="288" t="s">
        <v>4</v>
      </c>
      <c r="E11" s="288" t="s">
        <v>7</v>
      </c>
      <c r="G11" s="290">
        <v>3.1361111111111111</v>
      </c>
      <c r="H11" s="292">
        <f>MIN(H$6:H10)-1</f>
        <v>94</v>
      </c>
      <c r="J11" s="288"/>
      <c r="P11" s="288"/>
    </row>
    <row r="12" spans="2:16" ht="15">
      <c r="B12" s="291">
        <v>7</v>
      </c>
      <c r="C12" s="288" t="s">
        <v>314</v>
      </c>
      <c r="D12" s="288" t="s">
        <v>4</v>
      </c>
      <c r="E12" s="288" t="s">
        <v>9</v>
      </c>
      <c r="G12" s="290">
        <v>3.3291666666666671</v>
      </c>
      <c r="H12" s="292">
        <f>MIN(H$6:H11)-1</f>
        <v>93</v>
      </c>
      <c r="J12" s="288"/>
      <c r="P12" s="288"/>
    </row>
    <row r="13" spans="2:16" ht="15">
      <c r="B13" s="291">
        <v>8</v>
      </c>
      <c r="C13" s="288" t="s">
        <v>175</v>
      </c>
      <c r="D13" s="288" t="s">
        <v>10</v>
      </c>
      <c r="E13" s="288" t="s">
        <v>13</v>
      </c>
      <c r="G13" s="290">
        <v>3.3312500000000003</v>
      </c>
      <c r="H13" s="292">
        <f>MIN(H$6:H12)-1</f>
        <v>92</v>
      </c>
      <c r="J13" s="288"/>
      <c r="P13" s="288"/>
    </row>
    <row r="14" spans="2:16" ht="15">
      <c r="B14" s="291">
        <v>9</v>
      </c>
      <c r="C14" s="288" t="s">
        <v>165</v>
      </c>
      <c r="D14" s="288" t="s">
        <v>10</v>
      </c>
      <c r="E14" s="288" t="s">
        <v>5</v>
      </c>
      <c r="G14" s="290">
        <v>3.4125000000000001</v>
      </c>
      <c r="H14" s="292">
        <f>MIN(H$6:H13)-1</f>
        <v>91</v>
      </c>
      <c r="J14" s="288"/>
      <c r="P14" s="288"/>
    </row>
    <row r="15" spans="2:16" ht="15">
      <c r="B15" s="291">
        <v>10</v>
      </c>
      <c r="C15" s="288" t="s">
        <v>263</v>
      </c>
      <c r="D15" s="288" t="s">
        <v>10</v>
      </c>
      <c r="E15" s="288" t="s">
        <v>9</v>
      </c>
      <c r="G15" s="290">
        <v>3.4409722222222219</v>
      </c>
      <c r="H15" s="292">
        <f>MIN(H$6:H14)-1</f>
        <v>90</v>
      </c>
      <c r="J15" s="288"/>
      <c r="P15" s="288"/>
    </row>
    <row r="16" spans="2:16" ht="15">
      <c r="B16" s="291">
        <v>11</v>
      </c>
      <c r="C16" s="288" t="s">
        <v>121</v>
      </c>
      <c r="D16" s="288" t="s">
        <v>10</v>
      </c>
      <c r="E16" s="288" t="s">
        <v>18</v>
      </c>
      <c r="G16" s="290">
        <v>3.4916666666666667</v>
      </c>
      <c r="H16" s="292">
        <f>MIN(H$6:H15)-1</f>
        <v>89</v>
      </c>
      <c r="J16" s="288"/>
      <c r="P16" s="288"/>
    </row>
    <row r="17" spans="2:16" ht="15">
      <c r="B17" s="291">
        <v>12</v>
      </c>
      <c r="C17" s="288" t="s">
        <v>315</v>
      </c>
      <c r="D17" s="288" t="s">
        <v>303</v>
      </c>
      <c r="E17" s="288" t="s">
        <v>7</v>
      </c>
      <c r="G17" s="290">
        <v>3.5194444444444444</v>
      </c>
      <c r="H17" s="292">
        <f>MIN(H$6:H16)-1</f>
        <v>88</v>
      </c>
      <c r="J17" s="288"/>
      <c r="P17" s="288"/>
    </row>
    <row r="18" spans="2:16" ht="15">
      <c r="B18" s="291">
        <v>13</v>
      </c>
      <c r="C18" s="288" t="s">
        <v>31</v>
      </c>
      <c r="D18" s="288" t="s">
        <v>4</v>
      </c>
      <c r="E18" s="288" t="s">
        <v>7</v>
      </c>
      <c r="G18" s="290">
        <v>3.5354166666666664</v>
      </c>
      <c r="H18" s="292">
        <f>MIN(H$6:H17)-1</f>
        <v>87</v>
      </c>
      <c r="J18" s="288"/>
      <c r="P18" s="288"/>
    </row>
    <row r="19" spans="2:16" ht="15">
      <c r="B19" s="291">
        <v>14</v>
      </c>
      <c r="C19" s="288" t="s">
        <v>316</v>
      </c>
      <c r="D19" s="288" t="s">
        <v>11</v>
      </c>
      <c r="E19" s="288" t="s">
        <v>5</v>
      </c>
      <c r="G19" s="290">
        <v>3.6770833333333335</v>
      </c>
      <c r="H19" s="292">
        <f>MIN(H$6:H18)-1</f>
        <v>86</v>
      </c>
      <c r="J19" s="288"/>
      <c r="P19" s="288"/>
    </row>
    <row r="20" spans="2:16" ht="15">
      <c r="B20" s="291">
        <v>15</v>
      </c>
      <c r="C20" s="288" t="s">
        <v>14</v>
      </c>
      <c r="D20" s="288" t="s">
        <v>10</v>
      </c>
      <c r="E20" s="288" t="s">
        <v>19</v>
      </c>
      <c r="G20" s="290">
        <v>3.6847222222222222</v>
      </c>
      <c r="H20" s="292">
        <f>MIN(H$6:H19)-1</f>
        <v>85</v>
      </c>
      <c r="J20" s="288"/>
      <c r="P20" s="288"/>
    </row>
    <row r="21" spans="2:16" ht="15">
      <c r="B21" s="291">
        <v>16</v>
      </c>
      <c r="C21" s="288" t="s">
        <v>238</v>
      </c>
      <c r="D21" s="288" t="s">
        <v>4</v>
      </c>
      <c r="E21" s="288" t="s">
        <v>20</v>
      </c>
      <c r="G21" s="290">
        <v>3.8097222222222222</v>
      </c>
      <c r="H21" s="292">
        <f>MIN(H$6:H20)-1</f>
        <v>84</v>
      </c>
      <c r="J21" s="288"/>
      <c r="P21" s="288"/>
    </row>
    <row r="22" spans="2:16" ht="15">
      <c r="B22" s="291">
        <v>17</v>
      </c>
      <c r="C22" s="288" t="s">
        <v>264</v>
      </c>
      <c r="D22" s="288" t="s">
        <v>10</v>
      </c>
      <c r="E22" s="288" t="s">
        <v>60</v>
      </c>
      <c r="G22" s="290">
        <v>4.2444444444444445</v>
      </c>
      <c r="H22" s="292">
        <f>MIN(H$6:H21)-1</f>
        <v>83</v>
      </c>
      <c r="J22" s="288"/>
      <c r="P22" s="288"/>
    </row>
    <row r="23" spans="2:16" ht="15">
      <c r="B23" s="291">
        <v>18</v>
      </c>
      <c r="C23" s="288" t="s">
        <v>33</v>
      </c>
      <c r="D23" s="288" t="s">
        <v>4</v>
      </c>
      <c r="E23" s="288" t="s">
        <v>7</v>
      </c>
      <c r="G23" s="290">
        <v>4.2784722222222227</v>
      </c>
      <c r="H23" s="292">
        <f>MIN(H$6:H22)-1</f>
        <v>82</v>
      </c>
      <c r="J23" s="288"/>
      <c r="P23" s="288"/>
    </row>
    <row r="24" spans="2:16" ht="15">
      <c r="B24" s="291">
        <v>19</v>
      </c>
      <c r="C24" s="288" t="s">
        <v>17</v>
      </c>
      <c r="D24" s="288" t="s">
        <v>8</v>
      </c>
      <c r="E24" s="288" t="s">
        <v>32</v>
      </c>
      <c r="G24" s="290">
        <v>4.28125</v>
      </c>
      <c r="H24" s="292">
        <f>MIN(H$6:H23)-1</f>
        <v>81</v>
      </c>
      <c r="J24" s="288"/>
      <c r="P24" s="288"/>
    </row>
    <row r="25" spans="2:16" ht="15">
      <c r="B25" s="291">
        <v>20</v>
      </c>
      <c r="C25" s="288" t="s">
        <v>184</v>
      </c>
      <c r="D25" s="288" t="s">
        <v>4</v>
      </c>
      <c r="E25" s="288" t="s">
        <v>60</v>
      </c>
      <c r="G25" s="290">
        <v>4.3006944444444448</v>
      </c>
      <c r="H25" s="292">
        <f>MIN(H$6:H24)-1</f>
        <v>80</v>
      </c>
      <c r="J25" s="288"/>
      <c r="P25" s="288"/>
    </row>
    <row r="26" spans="2:16" ht="15">
      <c r="B26" s="291">
        <v>21</v>
      </c>
      <c r="C26" s="288" t="s">
        <v>261</v>
      </c>
      <c r="D26" s="288" t="s">
        <v>4</v>
      </c>
      <c r="E26" s="288" t="s">
        <v>9</v>
      </c>
      <c r="G26" s="290">
        <v>4.8090277777777777</v>
      </c>
      <c r="H26" s="292">
        <f>MIN(H$6:H25)-1</f>
        <v>79</v>
      </c>
      <c r="J26" s="288"/>
      <c r="P26" s="288"/>
    </row>
    <row r="27" spans="2:16" ht="15">
      <c r="B27" s="291">
        <v>22</v>
      </c>
      <c r="C27" s="288" t="s">
        <v>317</v>
      </c>
      <c r="D27" s="288" t="s">
        <v>4</v>
      </c>
      <c r="E27" s="288" t="s">
        <v>60</v>
      </c>
      <c r="G27" s="290">
        <v>5.0854166666666663</v>
      </c>
      <c r="H27" s="292">
        <f>MIN(H$6:H26)-1</f>
        <v>78</v>
      </c>
      <c r="J27" s="288"/>
      <c r="P27" s="288"/>
    </row>
    <row r="28" spans="2:16" ht="15">
      <c r="B28" s="291">
        <v>23</v>
      </c>
      <c r="C28" t="s">
        <v>270</v>
      </c>
      <c r="D28" s="288" t="s">
        <v>8</v>
      </c>
      <c r="E28" s="288" t="s">
        <v>5</v>
      </c>
      <c r="G28" s="290">
        <v>6.0270833333333336</v>
      </c>
      <c r="H28" s="292">
        <f>MIN(H$6:H27)-1</f>
        <v>77</v>
      </c>
      <c r="J28" s="288"/>
      <c r="P28" s="288"/>
    </row>
    <row r="29" spans="2:16" ht="15">
      <c r="B29" s="291"/>
      <c r="C29" s="247"/>
      <c r="D29" s="292"/>
      <c r="E29" s="292"/>
      <c r="F29" s="292"/>
      <c r="G29" s="293"/>
      <c r="H29" s="292">
        <f>MIN(H$6:H28)-1</f>
        <v>76</v>
      </c>
      <c r="J29" s="288"/>
      <c r="P29" s="288"/>
    </row>
    <row r="30" spans="2:16" ht="15">
      <c r="B30" s="291">
        <v>25</v>
      </c>
      <c r="C30" s="247"/>
      <c r="D30" s="292"/>
      <c r="E30" s="292"/>
      <c r="F30" s="292"/>
      <c r="G30" s="293"/>
      <c r="H30" s="292">
        <f>MIN(H$6:H29)-1</f>
        <v>75</v>
      </c>
      <c r="J30" s="288"/>
      <c r="O30" s="288"/>
      <c r="P30" s="288"/>
    </row>
    <row r="31" spans="2:16" ht="15">
      <c r="B31" s="292" t="s">
        <v>237</v>
      </c>
      <c r="C31" s="247"/>
      <c r="D31" s="292"/>
      <c r="E31" s="292"/>
      <c r="F31" s="292"/>
      <c r="G31" s="293"/>
      <c r="H31" s="292"/>
      <c r="J31" s="288"/>
      <c r="O31" s="288"/>
      <c r="P31" s="288"/>
    </row>
    <row r="32" spans="2:16" ht="15">
      <c r="B32" s="292" t="s">
        <v>237</v>
      </c>
      <c r="C32" s="247"/>
      <c r="D32" s="292"/>
      <c r="E32" s="292"/>
      <c r="F32" s="292"/>
      <c r="G32" s="293"/>
      <c r="H32" s="292"/>
      <c r="J32" s="288"/>
      <c r="O32" s="288"/>
      <c r="P32" s="288"/>
    </row>
    <row r="33" spans="2:16" ht="15">
      <c r="B33" s="292" t="s">
        <v>237</v>
      </c>
      <c r="C33" s="247"/>
      <c r="D33" s="292"/>
      <c r="E33" s="292"/>
      <c r="F33" s="292"/>
      <c r="G33" s="293"/>
      <c r="H33" s="292"/>
      <c r="J33" s="288"/>
      <c r="O33" s="288"/>
      <c r="P33" s="288"/>
    </row>
    <row r="34" spans="2:16" ht="15">
      <c r="J34" s="288"/>
      <c r="O34" s="288"/>
      <c r="P34" s="288"/>
    </row>
    <row r="35" spans="2:16" ht="15">
      <c r="J35" s="288"/>
      <c r="O35" s="288"/>
      <c r="P35" s="288"/>
    </row>
    <row r="36" spans="2:16" s="246" customFormat="1" ht="17.25">
      <c r="B36" s="245"/>
      <c r="C36" s="244" t="s">
        <v>253</v>
      </c>
      <c r="D36" s="460"/>
      <c r="E36" s="460"/>
      <c r="J36" s="288"/>
      <c r="K36" s="248"/>
      <c r="L36" s="248"/>
      <c r="M36" s="248"/>
      <c r="N36" s="248"/>
      <c r="O36" s="288"/>
      <c r="P36" s="288"/>
    </row>
    <row r="37" spans="2:16" ht="30">
      <c r="B37" s="252"/>
      <c r="C37" s="252" t="s">
        <v>1</v>
      </c>
      <c r="D37" s="253" t="s">
        <v>2</v>
      </c>
      <c r="E37" s="253" t="s">
        <v>246</v>
      </c>
      <c r="F37" s="253" t="s">
        <v>247</v>
      </c>
      <c r="G37" s="254" t="s">
        <v>3</v>
      </c>
      <c r="H37" s="253" t="s">
        <v>162</v>
      </c>
      <c r="J37" s="288"/>
      <c r="O37" s="288"/>
      <c r="P37" s="288"/>
    </row>
    <row r="38" spans="2:16" ht="15">
      <c r="B38" s="291">
        <v>1</v>
      </c>
      <c r="C38" s="288" t="s">
        <v>233</v>
      </c>
      <c r="D38" s="288" t="s">
        <v>4</v>
      </c>
      <c r="E38" s="288" t="s">
        <v>26</v>
      </c>
      <c r="G38" s="290">
        <v>2.2729166666666667</v>
      </c>
      <c r="H38" s="292">
        <v>99</v>
      </c>
      <c r="J38" s="288"/>
      <c r="O38" s="288"/>
      <c r="P38" s="288"/>
    </row>
    <row r="39" spans="2:16" ht="15">
      <c r="B39" s="291">
        <v>2</v>
      </c>
      <c r="C39" s="288" t="s">
        <v>83</v>
      </c>
      <c r="D39" s="288" t="s">
        <v>4</v>
      </c>
      <c r="E39" s="288" t="s">
        <v>26</v>
      </c>
      <c r="G39" s="290">
        <v>2.5534722222222221</v>
      </c>
      <c r="H39" s="292">
        <f>MIN(H38:H$38)-1</f>
        <v>98</v>
      </c>
      <c r="J39" s="288"/>
      <c r="O39" s="288"/>
      <c r="P39" s="288"/>
    </row>
    <row r="40" spans="2:16" ht="15">
      <c r="B40" s="291">
        <v>3</v>
      </c>
      <c r="C40" s="288" t="s">
        <v>87</v>
      </c>
      <c r="D40" s="288" t="s">
        <v>4</v>
      </c>
      <c r="E40" s="288" t="s">
        <v>20</v>
      </c>
      <c r="G40" s="290">
        <v>2.651388888888889</v>
      </c>
      <c r="H40" s="292">
        <f>MIN(H$38:H39)-1</f>
        <v>97</v>
      </c>
      <c r="J40" s="288"/>
      <c r="O40" s="288"/>
      <c r="P40" s="288"/>
    </row>
    <row r="41" spans="2:16" ht="15">
      <c r="B41" s="291">
        <v>4</v>
      </c>
      <c r="C41" s="288" t="s">
        <v>235</v>
      </c>
      <c r="D41" s="288" t="s">
        <v>10</v>
      </c>
      <c r="E41" s="288" t="s">
        <v>13</v>
      </c>
      <c r="G41" s="290">
        <v>2.7895833333333333</v>
      </c>
      <c r="H41" s="292">
        <f>MIN(H$38:H40)-1</f>
        <v>96</v>
      </c>
      <c r="J41" s="288"/>
      <c r="O41" s="288"/>
      <c r="P41" s="288"/>
    </row>
    <row r="42" spans="2:16" ht="15">
      <c r="B42" s="291">
        <v>5</v>
      </c>
      <c r="C42" s="288" t="s">
        <v>78</v>
      </c>
      <c r="D42" s="288" t="s">
        <v>4</v>
      </c>
      <c r="E42" s="288" t="s">
        <v>137</v>
      </c>
      <c r="G42" s="290">
        <v>2.8409722222222222</v>
      </c>
      <c r="H42" s="292">
        <f>MIN(H$38:H41)-1</f>
        <v>95</v>
      </c>
      <c r="J42" s="288"/>
      <c r="O42" s="288"/>
      <c r="P42" s="288"/>
    </row>
    <row r="43" spans="2:16" ht="15">
      <c r="B43" s="291">
        <v>6</v>
      </c>
      <c r="C43" s="288" t="s">
        <v>30</v>
      </c>
      <c r="D43" s="288" t="s">
        <v>4</v>
      </c>
      <c r="E43" s="288" t="s">
        <v>18</v>
      </c>
      <c r="G43" s="290">
        <v>3.151388888888889</v>
      </c>
      <c r="H43" s="292">
        <f>MIN(H$38:H42)-1</f>
        <v>94</v>
      </c>
      <c r="J43" s="288"/>
      <c r="O43" s="288"/>
      <c r="P43" s="288"/>
    </row>
    <row r="44" spans="2:16" ht="15">
      <c r="B44" s="291">
        <v>7</v>
      </c>
      <c r="C44" s="288" t="s">
        <v>102</v>
      </c>
      <c r="D44" s="288" t="s">
        <v>10</v>
      </c>
      <c r="E44" s="288" t="s">
        <v>19</v>
      </c>
      <c r="G44" s="290">
        <v>3.1854166666666668</v>
      </c>
      <c r="H44" s="292">
        <f>MIN(H$38:H43)-1</f>
        <v>93</v>
      </c>
      <c r="J44" s="288"/>
      <c r="O44" s="288"/>
      <c r="P44" s="288"/>
    </row>
    <row r="45" spans="2:16" ht="15">
      <c r="B45" s="291">
        <v>8</v>
      </c>
      <c r="C45" s="288" t="s">
        <v>311</v>
      </c>
      <c r="D45" s="288" t="s">
        <v>4</v>
      </c>
      <c r="E45" s="288" t="s">
        <v>26</v>
      </c>
      <c r="G45" s="290">
        <v>3.2229166666666664</v>
      </c>
      <c r="H45" s="292">
        <f>MIN(H$38:H44)-1</f>
        <v>92</v>
      </c>
      <c r="J45" s="288"/>
      <c r="K45" s="288"/>
      <c r="L45" s="288"/>
      <c r="M45" s="288"/>
      <c r="N45" s="290"/>
      <c r="O45" s="288"/>
      <c r="P45" s="288"/>
    </row>
    <row r="46" spans="2:16" ht="15">
      <c r="B46" s="291">
        <v>9</v>
      </c>
      <c r="C46" s="288" t="s">
        <v>16</v>
      </c>
      <c r="D46" s="288" t="s">
        <v>4</v>
      </c>
      <c r="E46" s="288" t="s">
        <v>20</v>
      </c>
      <c r="G46" s="290">
        <v>3.2375000000000003</v>
      </c>
      <c r="H46" s="292">
        <f>MIN(H$38:H45)-1</f>
        <v>91</v>
      </c>
      <c r="J46" s="288"/>
      <c r="K46" s="288"/>
      <c r="O46" s="288"/>
      <c r="P46" s="288"/>
    </row>
    <row r="47" spans="2:16" ht="15">
      <c r="B47" s="291">
        <v>10</v>
      </c>
      <c r="C47" s="288" t="s">
        <v>21</v>
      </c>
      <c r="D47" s="288" t="s">
        <v>4</v>
      </c>
      <c r="E47" s="288" t="s">
        <v>18</v>
      </c>
      <c r="G47" s="290">
        <v>3.2527777777777778</v>
      </c>
      <c r="H47" s="292">
        <f>MIN(H$38:H46)-1</f>
        <v>90</v>
      </c>
      <c r="J47" s="288"/>
      <c r="K47" s="288"/>
      <c r="O47" s="288"/>
      <c r="P47" s="288"/>
    </row>
    <row r="48" spans="2:16" ht="15">
      <c r="B48" s="291">
        <v>11</v>
      </c>
      <c r="C48" s="288" t="s">
        <v>90</v>
      </c>
      <c r="D48" s="288" t="s">
        <v>10</v>
      </c>
      <c r="E48" s="288" t="s">
        <v>32</v>
      </c>
      <c r="G48" s="290">
        <v>3.3812500000000001</v>
      </c>
      <c r="H48" s="292">
        <f>MIN(H$38:H47)-1</f>
        <v>89</v>
      </c>
      <c r="J48" s="288"/>
      <c r="K48" s="288"/>
      <c r="O48" s="288"/>
      <c r="P48" s="288"/>
    </row>
    <row r="49" spans="2:16" ht="15">
      <c r="B49" s="291">
        <v>12</v>
      </c>
      <c r="C49" s="288" t="s">
        <v>312</v>
      </c>
      <c r="D49" s="288" t="s">
        <v>10</v>
      </c>
      <c r="E49" s="288" t="s">
        <v>6</v>
      </c>
      <c r="G49" s="290">
        <v>3.7437499999999999</v>
      </c>
      <c r="H49" s="292">
        <f>MIN(H$38:H48)-1</f>
        <v>88</v>
      </c>
      <c r="J49" s="288"/>
      <c r="K49" s="288"/>
      <c r="O49" s="288"/>
      <c r="P49" s="288"/>
    </row>
    <row r="50" spans="2:16" ht="15">
      <c r="B50" s="291">
        <v>13</v>
      </c>
      <c r="C50" s="288" t="s">
        <v>170</v>
      </c>
      <c r="D50" s="288" t="s">
        <v>10</v>
      </c>
      <c r="E50" s="288" t="s">
        <v>32</v>
      </c>
      <c r="G50" s="290">
        <v>3.7736111111111108</v>
      </c>
      <c r="H50" s="292">
        <f>MIN(H$38:H49)-1</f>
        <v>87</v>
      </c>
      <c r="J50" s="288"/>
      <c r="K50" s="288"/>
      <c r="O50" s="288"/>
      <c r="P50" s="288"/>
    </row>
    <row r="51" spans="2:16" ht="15">
      <c r="B51" s="291">
        <v>14</v>
      </c>
      <c r="C51" s="288" t="s">
        <v>123</v>
      </c>
      <c r="D51" s="288" t="s">
        <v>10</v>
      </c>
      <c r="E51" s="288" t="s">
        <v>23</v>
      </c>
      <c r="G51" s="290">
        <v>3.8541666666666665</v>
      </c>
      <c r="H51" s="292">
        <f>MIN(H$38:H50)-1</f>
        <v>86</v>
      </c>
      <c r="J51" s="288"/>
      <c r="K51" s="288"/>
      <c r="O51" s="288"/>
      <c r="P51" s="288"/>
    </row>
    <row r="52" spans="2:16" ht="15">
      <c r="B52" s="291">
        <v>15</v>
      </c>
      <c r="C52" s="288" t="s">
        <v>132</v>
      </c>
      <c r="D52" s="288" t="s">
        <v>4</v>
      </c>
      <c r="E52" s="288" t="s">
        <v>38</v>
      </c>
      <c r="G52" s="290">
        <v>3.9194444444444443</v>
      </c>
      <c r="H52" s="292">
        <f>MIN(H$38:H51)-1</f>
        <v>85</v>
      </c>
      <c r="J52" s="288"/>
      <c r="K52" s="288"/>
      <c r="L52" s="288"/>
      <c r="M52" s="288"/>
      <c r="N52" s="288"/>
      <c r="O52" s="288"/>
      <c r="P52" s="288"/>
    </row>
    <row r="53" spans="2:16" ht="15">
      <c r="B53" s="291">
        <v>16</v>
      </c>
      <c r="C53" s="288" t="s">
        <v>181</v>
      </c>
      <c r="D53" s="288" t="s">
        <v>4</v>
      </c>
      <c r="E53" s="288" t="s">
        <v>7</v>
      </c>
      <c r="G53" s="290">
        <v>4.0770833333333334</v>
      </c>
      <c r="H53" s="292">
        <f>MIN(H$38:H52)-1</f>
        <v>84</v>
      </c>
      <c r="K53" s="288"/>
      <c r="O53" s="288"/>
      <c r="P53" s="288"/>
    </row>
    <row r="54" spans="2:16" ht="15">
      <c r="B54" s="291">
        <v>17</v>
      </c>
      <c r="C54" s="288" t="s">
        <v>258</v>
      </c>
      <c r="D54" s="288" t="s">
        <v>8</v>
      </c>
      <c r="E54" s="288" t="s">
        <v>18</v>
      </c>
      <c r="G54" s="290">
        <v>4.1131944444444448</v>
      </c>
      <c r="H54" s="292">
        <f>MIN(H$38:H53)-1</f>
        <v>83</v>
      </c>
      <c r="K54" s="288"/>
      <c r="O54" s="288"/>
      <c r="P54" s="288"/>
    </row>
    <row r="55" spans="2:16" ht="15">
      <c r="B55" s="291">
        <v>18</v>
      </c>
      <c r="C55" s="288" t="s">
        <v>50</v>
      </c>
      <c r="D55" s="288" t="s">
        <v>8</v>
      </c>
      <c r="E55" s="288" t="s">
        <v>35</v>
      </c>
      <c r="G55" s="290">
        <v>4.4631944444444445</v>
      </c>
      <c r="H55" s="292">
        <f>MIN(H$38:H54)-1</f>
        <v>82</v>
      </c>
      <c r="K55" s="288"/>
      <c r="O55" s="288"/>
      <c r="P55" s="288"/>
    </row>
    <row r="56" spans="2:16" ht="15">
      <c r="B56" s="291">
        <v>19</v>
      </c>
      <c r="C56" s="288" t="s">
        <v>245</v>
      </c>
      <c r="D56" s="288" t="s">
        <v>4</v>
      </c>
      <c r="E56" s="288" t="s">
        <v>22</v>
      </c>
      <c r="G56" s="290">
        <v>4.5111111111111111</v>
      </c>
      <c r="H56" s="292">
        <f>MIN(H$38:H55)-1</f>
        <v>81</v>
      </c>
      <c r="K56" s="288"/>
      <c r="O56" s="288"/>
      <c r="P56" s="288"/>
    </row>
    <row r="57" spans="2:16" ht="15">
      <c r="B57" s="291">
        <v>20</v>
      </c>
      <c r="C57" s="288" t="s">
        <v>174</v>
      </c>
      <c r="D57" s="288" t="s">
        <v>4</v>
      </c>
      <c r="E57" s="288" t="s">
        <v>38</v>
      </c>
      <c r="G57" s="290">
        <v>5.1062500000000002</v>
      </c>
      <c r="H57" s="292">
        <f>MIN(H$38:H56)-1</f>
        <v>80</v>
      </c>
      <c r="K57" s="288"/>
      <c r="O57" s="288"/>
      <c r="P57" s="288"/>
    </row>
    <row r="58" spans="2:16" ht="15">
      <c r="B58" s="291">
        <v>21</v>
      </c>
      <c r="C58" s="291"/>
      <c r="D58" s="292"/>
      <c r="E58" s="292"/>
      <c r="F58" s="292"/>
      <c r="G58" s="293"/>
      <c r="H58" s="292">
        <f>MIN(H$38:H57)-1</f>
        <v>79</v>
      </c>
      <c r="K58" s="288"/>
      <c r="O58" s="288"/>
      <c r="P58" s="288"/>
    </row>
    <row r="59" spans="2:16" ht="15">
      <c r="B59" s="291">
        <v>22</v>
      </c>
      <c r="C59" s="291"/>
      <c r="D59" s="292"/>
      <c r="E59" s="292"/>
      <c r="F59" s="292"/>
      <c r="G59" s="293"/>
      <c r="H59" s="292">
        <f>MIN(H$38:H58)-1</f>
        <v>78</v>
      </c>
      <c r="K59" s="288"/>
      <c r="O59" s="288"/>
      <c r="P59" s="288"/>
    </row>
    <row r="60" spans="2:16" ht="15">
      <c r="B60" s="292" t="s">
        <v>237</v>
      </c>
      <c r="C60" s="247"/>
      <c r="D60" s="292"/>
      <c r="E60" s="292"/>
      <c r="F60" s="292"/>
      <c r="G60" s="293"/>
      <c r="H60" s="292">
        <f>MIN(H$38:H59)-1</f>
        <v>77</v>
      </c>
      <c r="K60" s="288"/>
      <c r="O60" s="288"/>
      <c r="P60" s="288"/>
    </row>
    <row r="61" spans="2:16" ht="15">
      <c r="B61" s="292" t="s">
        <v>237</v>
      </c>
      <c r="C61" s="247"/>
      <c r="D61" s="292"/>
      <c r="E61" s="292"/>
      <c r="F61" s="292"/>
      <c r="G61" s="293"/>
      <c r="H61" s="292">
        <f>MIN(H$38:H60)-1</f>
        <v>76</v>
      </c>
      <c r="K61" s="288"/>
      <c r="O61" s="288"/>
      <c r="P61" s="288"/>
    </row>
    <row r="62" spans="2:16" ht="15">
      <c r="D62" s="251"/>
      <c r="E62" s="251"/>
      <c r="F62" s="251"/>
      <c r="G62" s="256"/>
      <c r="K62" s="288"/>
      <c r="O62" s="288"/>
      <c r="P62" s="288"/>
    </row>
    <row r="63" spans="2:16" ht="15">
      <c r="D63" s="251"/>
      <c r="E63" s="251"/>
      <c r="F63" s="251"/>
      <c r="G63" s="256"/>
      <c r="K63" s="288"/>
      <c r="O63" s="288"/>
      <c r="P63" s="288"/>
    </row>
    <row r="64" spans="2:16" s="246" customFormat="1" ht="17.25">
      <c r="B64" s="245"/>
      <c r="C64" s="244" t="s">
        <v>254</v>
      </c>
      <c r="D64" s="460"/>
      <c r="E64" s="460"/>
      <c r="J64" s="248"/>
      <c r="K64" s="288"/>
      <c r="L64" s="248"/>
      <c r="M64" s="248"/>
      <c r="N64" s="248"/>
      <c r="O64" s="288"/>
      <c r="P64" s="288"/>
    </row>
    <row r="65" spans="2:17" ht="30">
      <c r="B65" s="252"/>
      <c r="C65" s="252" t="s">
        <v>1</v>
      </c>
      <c r="D65" s="253" t="s">
        <v>2</v>
      </c>
      <c r="E65" s="253" t="s">
        <v>246</v>
      </c>
      <c r="F65" s="253" t="s">
        <v>247</v>
      </c>
      <c r="G65" s="254" t="s">
        <v>3</v>
      </c>
      <c r="H65" s="253" t="s">
        <v>162</v>
      </c>
      <c r="K65" s="288"/>
      <c r="O65" s="288"/>
      <c r="P65" s="288"/>
      <c r="Q65" s="288"/>
    </row>
    <row r="66" spans="2:17" ht="15">
      <c r="B66" s="291"/>
      <c r="C66" s="288" t="s">
        <v>34</v>
      </c>
      <c r="D66" s="288" t="s">
        <v>10</v>
      </c>
      <c r="E66" s="288" t="s">
        <v>42</v>
      </c>
      <c r="G66" s="290">
        <v>2.0326388888888887</v>
      </c>
      <c r="H66" s="292">
        <v>99</v>
      </c>
      <c r="K66" s="288"/>
      <c r="O66" s="288"/>
      <c r="P66" s="288"/>
      <c r="Q66" s="288"/>
    </row>
    <row r="67" spans="2:17" ht="15">
      <c r="B67" s="291"/>
      <c r="C67" s="288" t="s">
        <v>44</v>
      </c>
      <c r="D67" s="288" t="s">
        <v>8</v>
      </c>
      <c r="E67" s="288" t="s">
        <v>46</v>
      </c>
      <c r="G67" s="290">
        <v>2.1444444444444444</v>
      </c>
      <c r="H67" s="292">
        <f>MIN(H66:H$66)-1</f>
        <v>98</v>
      </c>
      <c r="K67" s="288"/>
      <c r="P67" s="288"/>
      <c r="Q67" s="288"/>
    </row>
    <row r="68" spans="2:17" ht="15">
      <c r="B68" s="291"/>
      <c r="C68" s="288" t="s">
        <v>234</v>
      </c>
      <c r="D68" s="288" t="s">
        <v>4</v>
      </c>
      <c r="E68" s="288" t="s">
        <v>62</v>
      </c>
      <c r="G68" s="290">
        <v>2.1868055555555554</v>
      </c>
      <c r="H68" s="292">
        <f>MIN(H$66:H67)-1</f>
        <v>97</v>
      </c>
      <c r="K68" s="288"/>
      <c r="P68" s="288"/>
      <c r="Q68" s="288"/>
    </row>
    <row r="69" spans="2:17" ht="15">
      <c r="B69" s="291"/>
      <c r="C69" s="288" t="s">
        <v>304</v>
      </c>
      <c r="D69" s="288" t="s">
        <v>10</v>
      </c>
      <c r="E69" s="288" t="s">
        <v>42</v>
      </c>
      <c r="G69" s="290">
        <v>2.3055555555555558</v>
      </c>
      <c r="H69" s="292">
        <f>MIN(H$66:H68)-1</f>
        <v>96</v>
      </c>
      <c r="K69" s="288"/>
      <c r="P69" s="288"/>
      <c r="Q69" s="288"/>
    </row>
    <row r="70" spans="2:17" ht="15">
      <c r="B70" s="291"/>
      <c r="C70" s="288" t="s">
        <v>160</v>
      </c>
      <c r="D70" s="288" t="s">
        <v>4</v>
      </c>
      <c r="E70" s="288" t="s">
        <v>19</v>
      </c>
      <c r="G70" s="290">
        <v>2.3291666666666666</v>
      </c>
      <c r="H70" s="292">
        <f>MIN(H$66:H69)-1</f>
        <v>95</v>
      </c>
      <c r="K70" s="288"/>
      <c r="P70" s="288"/>
      <c r="Q70" s="288"/>
    </row>
    <row r="71" spans="2:17" ht="15">
      <c r="B71" s="291"/>
      <c r="C71" s="288" t="s">
        <v>124</v>
      </c>
      <c r="D71" s="288" t="s">
        <v>8</v>
      </c>
      <c r="E71" s="288" t="s">
        <v>35</v>
      </c>
      <c r="G71" s="290">
        <v>2.3368055555555558</v>
      </c>
      <c r="H71" s="292">
        <f>MIN(H$66:H70)-1</f>
        <v>94</v>
      </c>
      <c r="K71" s="288"/>
      <c r="P71" s="288"/>
      <c r="Q71" s="288"/>
    </row>
    <row r="72" spans="2:17" ht="15">
      <c r="B72" s="291"/>
      <c r="C72" s="288" t="s">
        <v>141</v>
      </c>
      <c r="D72" s="288" t="s">
        <v>4</v>
      </c>
      <c r="E72" s="288" t="s">
        <v>64</v>
      </c>
      <c r="G72" s="290">
        <v>2.3569444444444447</v>
      </c>
      <c r="H72" s="292">
        <f>MIN(H$66:H71)-1</f>
        <v>93</v>
      </c>
      <c r="K72" s="288"/>
      <c r="P72" s="288"/>
      <c r="Q72" s="288"/>
    </row>
    <row r="73" spans="2:17" ht="15">
      <c r="B73" s="291"/>
      <c r="C73" s="288" t="s">
        <v>28</v>
      </c>
      <c r="D73" s="288" t="s">
        <v>4</v>
      </c>
      <c r="E73" s="288" t="s">
        <v>18</v>
      </c>
      <c r="G73" s="290">
        <v>2.4354166666666668</v>
      </c>
      <c r="H73" s="292">
        <f>MIN(H$66:H72)-1</f>
        <v>92</v>
      </c>
      <c r="K73" s="288"/>
      <c r="O73" s="290"/>
      <c r="P73" s="288"/>
      <c r="Q73" s="288"/>
    </row>
    <row r="74" spans="2:17" ht="15">
      <c r="B74" s="291"/>
      <c r="C74" s="288" t="s">
        <v>36</v>
      </c>
      <c r="D74" s="288" t="s">
        <v>10</v>
      </c>
      <c r="E74" s="288" t="s">
        <v>46</v>
      </c>
      <c r="G74" s="290">
        <v>2.4923611111111112</v>
      </c>
      <c r="H74" s="292">
        <f>MIN(H$66:H73)-1</f>
        <v>91</v>
      </c>
      <c r="K74" s="288"/>
      <c r="P74" s="288"/>
      <c r="Q74" s="288"/>
    </row>
    <row r="75" spans="2:17" ht="15">
      <c r="B75" s="291"/>
      <c r="C75" s="288" t="s">
        <v>49</v>
      </c>
      <c r="D75" s="288" t="s">
        <v>4</v>
      </c>
      <c r="E75" s="288" t="s">
        <v>18</v>
      </c>
      <c r="G75" s="290">
        <v>2.5819444444444444</v>
      </c>
      <c r="H75" s="292">
        <f>MIN(H$66:H74)-1</f>
        <v>90</v>
      </c>
      <c r="K75" s="288"/>
      <c r="P75" s="288"/>
      <c r="Q75" s="288"/>
    </row>
    <row r="76" spans="2:17" ht="15">
      <c r="B76" s="291"/>
      <c r="C76" s="288" t="s">
        <v>57</v>
      </c>
      <c r="D76" s="288" t="s">
        <v>4</v>
      </c>
      <c r="E76" s="288" t="s">
        <v>18</v>
      </c>
      <c r="G76" s="290">
        <v>2.5874999999999999</v>
      </c>
      <c r="H76" s="292">
        <f>MIN(H$66:H75)-1</f>
        <v>89</v>
      </c>
      <c r="K76" s="288"/>
      <c r="P76" s="288"/>
      <c r="Q76" s="288"/>
    </row>
    <row r="77" spans="2:17" ht="15">
      <c r="B77" s="291"/>
      <c r="C77" s="288" t="s">
        <v>37</v>
      </c>
      <c r="D77" s="288" t="s">
        <v>4</v>
      </c>
      <c r="E77" s="288" t="s">
        <v>15</v>
      </c>
      <c r="G77" s="290">
        <v>2.6166666666666667</v>
      </c>
      <c r="H77" s="292">
        <f>MIN(H$66:H76)-1</f>
        <v>88</v>
      </c>
      <c r="K77" s="288"/>
      <c r="P77" s="288"/>
      <c r="Q77" s="288"/>
    </row>
    <row r="78" spans="2:17" ht="15">
      <c r="B78" s="291"/>
      <c r="C78" s="288" t="s">
        <v>271</v>
      </c>
      <c r="D78" s="288" t="s">
        <v>8</v>
      </c>
      <c r="E78" s="288" t="s">
        <v>55</v>
      </c>
      <c r="G78" s="290">
        <v>2.6277777777777778</v>
      </c>
      <c r="H78" s="292">
        <f>MIN(H$66:H77)-1</f>
        <v>87</v>
      </c>
      <c r="K78" s="288"/>
      <c r="P78" s="288"/>
      <c r="Q78" s="288"/>
    </row>
    <row r="79" spans="2:17" ht="15">
      <c r="B79" s="291"/>
      <c r="C79" s="288" t="s">
        <v>52</v>
      </c>
      <c r="D79" s="288" t="s">
        <v>4</v>
      </c>
      <c r="E79" s="288" t="s">
        <v>35</v>
      </c>
      <c r="G79" s="290">
        <v>2.6597222222222223</v>
      </c>
      <c r="H79" s="292">
        <f>MIN(H$66:H78)-1</f>
        <v>86</v>
      </c>
      <c r="K79" s="288"/>
      <c r="L79"/>
      <c r="M79" s="288"/>
      <c r="N79" s="288"/>
      <c r="P79" s="288"/>
      <c r="Q79" s="288"/>
    </row>
    <row r="80" spans="2:17" ht="15">
      <c r="B80" s="291"/>
      <c r="C80" s="288" t="s">
        <v>266</v>
      </c>
      <c r="D80" s="288" t="s">
        <v>8</v>
      </c>
      <c r="E80" s="288" t="s">
        <v>122</v>
      </c>
      <c r="G80" s="290">
        <v>2.7076388888888889</v>
      </c>
      <c r="H80" s="292">
        <f>MIN(H$66:H79)-1</f>
        <v>85</v>
      </c>
      <c r="K80" s="288"/>
      <c r="L80" s="288"/>
      <c r="M80" s="288"/>
      <c r="N80" s="288"/>
      <c r="P80" s="288"/>
      <c r="Q80" s="288"/>
    </row>
    <row r="81" spans="2:17" ht="15">
      <c r="B81" s="291"/>
      <c r="C81" s="288" t="s">
        <v>40</v>
      </c>
      <c r="D81" s="288" t="s">
        <v>10</v>
      </c>
      <c r="E81" s="288" t="s">
        <v>42</v>
      </c>
      <c r="G81" s="290">
        <v>2.7097222222222221</v>
      </c>
      <c r="H81" s="292">
        <f>MIN(H$66:H80)-1</f>
        <v>84</v>
      </c>
      <c r="K81" s="288"/>
      <c r="L81"/>
      <c r="M81" s="288"/>
      <c r="N81" s="288"/>
      <c r="P81" s="288"/>
      <c r="Q81" s="288"/>
    </row>
    <row r="82" spans="2:17" ht="15">
      <c r="B82" s="291"/>
      <c r="C82" s="288" t="s">
        <v>239</v>
      </c>
      <c r="D82" s="288" t="s">
        <v>4</v>
      </c>
      <c r="E82" s="288" t="s">
        <v>5</v>
      </c>
      <c r="G82" s="290">
        <v>2.7437499999999999</v>
      </c>
      <c r="H82" s="292">
        <f>MIN(H$66:H81)-1</f>
        <v>83</v>
      </c>
      <c r="K82" s="288"/>
      <c r="L82" s="288"/>
      <c r="M82" s="288"/>
      <c r="N82" s="288"/>
      <c r="P82" s="288"/>
      <c r="Q82" s="288"/>
    </row>
    <row r="83" spans="2:17" ht="15">
      <c r="B83" s="291"/>
      <c r="C83" s="288" t="s">
        <v>143</v>
      </c>
      <c r="D83" s="288" t="s">
        <v>4</v>
      </c>
      <c r="E83" s="288" t="s">
        <v>55</v>
      </c>
      <c r="G83" s="290">
        <v>2.7680555555555557</v>
      </c>
      <c r="H83" s="292">
        <f>MIN(H$66:H82)-1</f>
        <v>82</v>
      </c>
      <c r="K83" s="288"/>
      <c r="L83" s="288"/>
      <c r="M83" s="288"/>
      <c r="N83" s="288"/>
      <c r="P83" s="288"/>
      <c r="Q83" s="288"/>
    </row>
    <row r="84" spans="2:17" ht="15">
      <c r="B84" s="291"/>
      <c r="C84" s="288" t="s">
        <v>89</v>
      </c>
      <c r="D84" s="288" t="s">
        <v>4</v>
      </c>
      <c r="E84" s="288" t="s">
        <v>46</v>
      </c>
      <c r="G84" s="290">
        <v>2.7708333333333335</v>
      </c>
      <c r="H84" s="292">
        <f>MIN(H$66:H83)-1</f>
        <v>81</v>
      </c>
      <c r="K84" s="288"/>
      <c r="L84" s="297"/>
      <c r="M84" s="288"/>
      <c r="N84" s="288"/>
      <c r="P84" s="288"/>
      <c r="Q84" s="288"/>
    </row>
    <row r="85" spans="2:17" ht="15">
      <c r="B85" s="291"/>
      <c r="C85" s="288" t="s">
        <v>232</v>
      </c>
      <c r="D85" s="288" t="s">
        <v>4</v>
      </c>
      <c r="E85" s="288" t="s">
        <v>38</v>
      </c>
      <c r="G85" s="290">
        <v>2.8368055555555554</v>
      </c>
      <c r="H85" s="292">
        <f>MIN(H$66:H84)-1</f>
        <v>80</v>
      </c>
      <c r="K85" s="288"/>
      <c r="P85" s="288"/>
      <c r="Q85" s="288"/>
    </row>
    <row r="86" spans="2:17" ht="15">
      <c r="B86" s="291"/>
      <c r="C86" s="288" t="s">
        <v>166</v>
      </c>
      <c r="D86" s="288" t="s">
        <v>11</v>
      </c>
      <c r="E86" s="288" t="s">
        <v>18</v>
      </c>
      <c r="G86" s="290">
        <v>2.8652777777777776</v>
      </c>
      <c r="H86" s="292">
        <f>MIN(H$66:H85)-1</f>
        <v>79</v>
      </c>
      <c r="K86" s="288"/>
      <c r="P86" s="288"/>
      <c r="Q86" s="288"/>
    </row>
    <row r="87" spans="2:17" ht="15">
      <c r="B87" s="291"/>
      <c r="C87" s="288" t="s">
        <v>305</v>
      </c>
      <c r="D87" s="288" t="s">
        <v>4</v>
      </c>
      <c r="E87" s="288" t="s">
        <v>18</v>
      </c>
      <c r="G87" s="290">
        <v>2.8777777777777778</v>
      </c>
      <c r="H87" s="292">
        <f>MIN(H$66:H86)-1</f>
        <v>78</v>
      </c>
      <c r="K87" s="288"/>
      <c r="P87" s="288"/>
      <c r="Q87" s="288"/>
    </row>
    <row r="88" spans="2:17" ht="15">
      <c r="B88" s="291"/>
      <c r="C88" s="288" t="s">
        <v>176</v>
      </c>
      <c r="D88" s="288" t="s">
        <v>4</v>
      </c>
      <c r="E88" s="288" t="s">
        <v>15</v>
      </c>
      <c r="G88" s="290">
        <v>2.8854166666666665</v>
      </c>
      <c r="H88" s="292">
        <f>MIN(H$66:H87)-1</f>
        <v>77</v>
      </c>
      <c r="K88" s="288"/>
      <c r="L88" s="288"/>
      <c r="M88" s="288"/>
      <c r="N88" s="288"/>
      <c r="P88" s="288"/>
      <c r="Q88" s="288"/>
    </row>
    <row r="89" spans="2:17" ht="15">
      <c r="B89" s="291"/>
      <c r="C89" s="288" t="s">
        <v>179</v>
      </c>
      <c r="D89" s="288" t="s">
        <v>4</v>
      </c>
      <c r="E89" s="288" t="s">
        <v>35</v>
      </c>
      <c r="G89" s="290">
        <v>2.8951388888888889</v>
      </c>
      <c r="H89" s="292">
        <f>MIN(H$66:H88)-1</f>
        <v>76</v>
      </c>
      <c r="K89" s="288"/>
      <c r="L89" s="288"/>
      <c r="M89" s="288"/>
      <c r="N89" s="288"/>
      <c r="P89" s="288"/>
      <c r="Q89" s="288"/>
    </row>
    <row r="90" spans="2:17" ht="15">
      <c r="B90" s="291"/>
      <c r="C90" s="288" t="s">
        <v>167</v>
      </c>
      <c r="D90" s="288" t="s">
        <v>11</v>
      </c>
      <c r="E90" s="288" t="s">
        <v>15</v>
      </c>
      <c r="G90" s="290">
        <v>2.9472222222222224</v>
      </c>
      <c r="H90" s="292">
        <f>MIN(H$66:H89)-1</f>
        <v>75</v>
      </c>
      <c r="K90" s="288"/>
      <c r="L90" s="288"/>
      <c r="M90" s="288"/>
      <c r="N90" s="288"/>
      <c r="P90" s="288"/>
      <c r="Q90" s="288"/>
    </row>
    <row r="91" spans="2:17" ht="15">
      <c r="B91" s="291"/>
      <c r="C91" s="288" t="s">
        <v>139</v>
      </c>
      <c r="D91" s="288" t="s">
        <v>8</v>
      </c>
      <c r="E91" s="288" t="s">
        <v>46</v>
      </c>
      <c r="G91" s="290">
        <v>3.0388888888888892</v>
      </c>
      <c r="H91" s="292">
        <f>MIN(H$66:H90)-1</f>
        <v>74</v>
      </c>
      <c r="J91" s="246"/>
      <c r="K91" s="288"/>
      <c r="P91" s="288"/>
      <c r="Q91" s="288"/>
    </row>
    <row r="92" spans="2:17" ht="15">
      <c r="B92" s="291"/>
      <c r="C92" s="288" t="s">
        <v>306</v>
      </c>
      <c r="D92" s="288" t="s">
        <v>10</v>
      </c>
      <c r="E92" s="288" t="s">
        <v>42</v>
      </c>
      <c r="G92" s="290">
        <v>3.0722222222222224</v>
      </c>
      <c r="H92" s="292">
        <f>MIN(H$66:H91)-1</f>
        <v>73</v>
      </c>
      <c r="K92" s="288"/>
      <c r="L92" s="288"/>
      <c r="M92" s="288"/>
      <c r="N92" s="288"/>
      <c r="P92" s="288"/>
      <c r="Q92" s="288"/>
    </row>
    <row r="93" spans="2:17" ht="15">
      <c r="B93" s="291"/>
      <c r="C93" s="288" t="s">
        <v>307</v>
      </c>
      <c r="D93" s="288" t="s">
        <v>10</v>
      </c>
      <c r="E93" s="288" t="s">
        <v>7</v>
      </c>
      <c r="G93" s="290">
        <v>3.0854166666666667</v>
      </c>
      <c r="H93" s="292">
        <f>MIN(H$66:H92)-1</f>
        <v>72</v>
      </c>
      <c r="K93" s="288"/>
      <c r="P93" s="288"/>
      <c r="Q93" s="288"/>
    </row>
    <row r="94" spans="2:17" ht="15">
      <c r="B94" s="291"/>
      <c r="C94" s="288" t="s">
        <v>56</v>
      </c>
      <c r="D94" s="288" t="s">
        <v>10</v>
      </c>
      <c r="E94" s="288" t="s">
        <v>32</v>
      </c>
      <c r="G94" s="290">
        <v>3.1291666666666664</v>
      </c>
      <c r="H94" s="292">
        <f>MIN(H$66:H93)-1</f>
        <v>71</v>
      </c>
      <c r="K94" s="288"/>
      <c r="P94" s="288"/>
      <c r="Q94" s="288"/>
    </row>
    <row r="95" spans="2:17" ht="15">
      <c r="B95" s="291"/>
      <c r="C95" s="288" t="s">
        <v>161</v>
      </c>
      <c r="D95" s="288" t="s">
        <v>4</v>
      </c>
      <c r="E95" s="288" t="s">
        <v>15</v>
      </c>
      <c r="G95" s="290">
        <v>3.1472222222222221</v>
      </c>
      <c r="H95" s="292">
        <f>MIN(H$66:H94)-1</f>
        <v>70</v>
      </c>
      <c r="K95" s="288"/>
      <c r="P95" s="288"/>
      <c r="Q95" s="288"/>
    </row>
    <row r="96" spans="2:17" ht="15">
      <c r="B96" s="291"/>
      <c r="C96" s="288" t="s">
        <v>41</v>
      </c>
      <c r="D96" s="288" t="s">
        <v>10</v>
      </c>
      <c r="E96" s="288" t="s">
        <v>65</v>
      </c>
      <c r="G96" s="290">
        <v>3.1937500000000001</v>
      </c>
      <c r="H96" s="292">
        <f>MIN(H$66:H95)-1</f>
        <v>69</v>
      </c>
      <c r="K96" s="288"/>
      <c r="P96" s="288"/>
      <c r="Q96" s="288"/>
    </row>
    <row r="97" spans="2:17" ht="15">
      <c r="B97" s="291"/>
      <c r="C97" s="288" t="s">
        <v>265</v>
      </c>
      <c r="D97" s="288" t="s">
        <v>8</v>
      </c>
      <c r="E97" s="288" t="s">
        <v>32</v>
      </c>
      <c r="G97" s="290">
        <v>3.2256944444444446</v>
      </c>
      <c r="H97" s="292">
        <f>MIN(H$66:H96)-1</f>
        <v>68</v>
      </c>
      <c r="K97" s="288"/>
      <c r="P97" s="288"/>
      <c r="Q97" s="288"/>
    </row>
    <row r="98" spans="2:17" ht="15">
      <c r="B98" s="291"/>
      <c r="C98" s="288" t="s">
        <v>308</v>
      </c>
      <c r="D98" s="288" t="s">
        <v>303</v>
      </c>
      <c r="E98" s="288" t="s">
        <v>7</v>
      </c>
      <c r="G98" s="290">
        <v>3.2354166666666671</v>
      </c>
      <c r="H98" s="292">
        <f>MIN(H$66:H97)-1</f>
        <v>67</v>
      </c>
      <c r="K98" s="288"/>
      <c r="O98" s="290"/>
      <c r="P98" s="288"/>
      <c r="Q98" s="288"/>
    </row>
    <row r="99" spans="2:17" ht="15">
      <c r="B99" s="291"/>
      <c r="C99" s="288" t="s">
        <v>91</v>
      </c>
      <c r="D99" s="288" t="s">
        <v>8</v>
      </c>
      <c r="E99" s="288" t="s">
        <v>46</v>
      </c>
      <c r="G99" s="290">
        <v>3.2486111111111113</v>
      </c>
      <c r="H99" s="292">
        <f>MIN(H$66:H98)-1</f>
        <v>66</v>
      </c>
      <c r="K99" s="288"/>
      <c r="O99" s="290"/>
      <c r="P99" s="288"/>
      <c r="Q99" s="288"/>
    </row>
    <row r="100" spans="2:17" ht="15">
      <c r="B100" s="291"/>
      <c r="C100" s="288" t="s">
        <v>95</v>
      </c>
      <c r="D100" s="288" t="s">
        <v>10</v>
      </c>
      <c r="E100" s="288" t="s">
        <v>32</v>
      </c>
      <c r="G100" s="290">
        <v>3.276388888888889</v>
      </c>
      <c r="H100" s="292">
        <f>MIN(H$66:H99)-1</f>
        <v>65</v>
      </c>
      <c r="K100" s="288"/>
      <c r="L100" s="246"/>
      <c r="M100" s="246"/>
      <c r="N100" s="246"/>
      <c r="O100" s="290"/>
      <c r="P100" s="288"/>
      <c r="Q100" s="288"/>
    </row>
    <row r="101" spans="2:17" ht="15">
      <c r="B101" s="291"/>
      <c r="C101" s="288" t="s">
        <v>67</v>
      </c>
      <c r="D101" s="288" t="s">
        <v>10</v>
      </c>
      <c r="E101" s="288" t="s">
        <v>15</v>
      </c>
      <c r="G101" s="290">
        <v>3.3215277777777779</v>
      </c>
      <c r="H101" s="292">
        <f>MIN(H$66:H100)-1</f>
        <v>64</v>
      </c>
      <c r="K101" s="288"/>
      <c r="O101" s="290"/>
      <c r="P101" s="288"/>
      <c r="Q101" s="288"/>
    </row>
    <row r="102" spans="2:17" ht="15">
      <c r="B102" s="291"/>
      <c r="C102" s="288" t="s">
        <v>249</v>
      </c>
      <c r="D102" s="288" t="s">
        <v>4</v>
      </c>
      <c r="E102" s="288" t="s">
        <v>39</v>
      </c>
      <c r="G102" s="290">
        <v>3.3777777777777778</v>
      </c>
      <c r="H102" s="292">
        <f>MIN(H$66:H101)-1</f>
        <v>63</v>
      </c>
      <c r="K102" s="288"/>
      <c r="O102" s="290"/>
      <c r="P102" s="288"/>
      <c r="Q102" s="288"/>
    </row>
    <row r="103" spans="2:17" ht="15">
      <c r="B103" s="291"/>
      <c r="C103" s="288" t="s">
        <v>103</v>
      </c>
      <c r="D103" s="288" t="s">
        <v>4</v>
      </c>
      <c r="E103" s="288" t="s">
        <v>35</v>
      </c>
      <c r="G103" s="290">
        <v>3.3951388888888889</v>
      </c>
      <c r="H103" s="292">
        <f>MIN(H$66:H102)-1</f>
        <v>62</v>
      </c>
      <c r="K103" s="288"/>
      <c r="O103" s="288"/>
      <c r="P103" s="288"/>
      <c r="Q103" s="288"/>
    </row>
    <row r="104" spans="2:17" ht="15">
      <c r="B104" s="291"/>
      <c r="C104" s="288" t="s">
        <v>100</v>
      </c>
      <c r="D104" s="288" t="s">
        <v>8</v>
      </c>
      <c r="E104" s="288" t="s">
        <v>55</v>
      </c>
      <c r="G104" s="290">
        <v>3.4076388888888887</v>
      </c>
      <c r="H104" s="292">
        <f>MIN(H$66:H103)-1</f>
        <v>61</v>
      </c>
      <c r="K104" s="288"/>
      <c r="L104" s="288"/>
      <c r="M104" s="288"/>
      <c r="N104" s="288"/>
      <c r="O104" s="288"/>
      <c r="P104" s="288"/>
      <c r="Q104" s="288"/>
    </row>
    <row r="105" spans="2:17" ht="15">
      <c r="B105" s="291"/>
      <c r="C105" s="288" t="s">
        <v>92</v>
      </c>
      <c r="D105" s="288" t="s">
        <v>10</v>
      </c>
      <c r="E105" s="288" t="s">
        <v>55</v>
      </c>
      <c r="G105" s="290">
        <v>3.4965277777777781</v>
      </c>
      <c r="H105" s="292">
        <f>MIN(H$66:H104)-1</f>
        <v>60</v>
      </c>
      <c r="K105" s="288"/>
      <c r="P105" s="288"/>
      <c r="Q105" s="288"/>
    </row>
    <row r="106" spans="2:17" ht="15">
      <c r="B106" s="291"/>
      <c r="C106" s="288" t="s">
        <v>309</v>
      </c>
      <c r="D106" s="288" t="s">
        <v>10</v>
      </c>
      <c r="E106" s="288" t="s">
        <v>46</v>
      </c>
      <c r="G106" s="290">
        <v>3.5729166666666665</v>
      </c>
      <c r="H106" s="292">
        <f>MIN(H$66:H105)-1</f>
        <v>59</v>
      </c>
      <c r="K106" s="288"/>
      <c r="L106" s="288"/>
      <c r="M106" s="288"/>
      <c r="N106" s="288"/>
      <c r="P106" s="288"/>
      <c r="Q106" s="288"/>
    </row>
    <row r="107" spans="2:17" ht="15">
      <c r="B107" s="291"/>
      <c r="C107" s="288" t="s">
        <v>133</v>
      </c>
      <c r="D107" s="288" t="s">
        <v>4</v>
      </c>
      <c r="E107" s="288" t="s">
        <v>15</v>
      </c>
      <c r="G107" s="290">
        <v>3.8006944444444444</v>
      </c>
      <c r="H107" s="292">
        <f>MIN(H$66:H106)-1</f>
        <v>58</v>
      </c>
      <c r="K107" s="288"/>
      <c r="L107" s="246"/>
      <c r="M107" s="246"/>
      <c r="N107" s="246"/>
      <c r="O107" s="290"/>
      <c r="P107" s="288"/>
      <c r="Q107" s="288"/>
    </row>
    <row r="108" spans="2:17" ht="15">
      <c r="B108" s="291"/>
      <c r="C108" s="288" t="s">
        <v>310</v>
      </c>
      <c r="D108" s="288" t="s">
        <v>4</v>
      </c>
      <c r="E108" s="288" t="s">
        <v>122</v>
      </c>
      <c r="G108" s="290">
        <v>3.8590277777777775</v>
      </c>
      <c r="H108" s="292">
        <f>MIN(H$66:H107)-1</f>
        <v>57</v>
      </c>
      <c r="K108" s="288"/>
      <c r="O108" s="290"/>
      <c r="P108" s="288"/>
      <c r="Q108" s="288"/>
    </row>
    <row r="109" spans="2:17" ht="15">
      <c r="B109" s="291"/>
      <c r="C109" s="291"/>
      <c r="D109" s="292"/>
      <c r="E109" s="292"/>
      <c r="F109" s="292"/>
      <c r="G109" s="293"/>
      <c r="H109" s="292">
        <f>MIN(H$66:H108)-1</f>
        <v>56</v>
      </c>
      <c r="K109" s="288"/>
      <c r="L109" s="288"/>
      <c r="M109" s="288"/>
      <c r="N109" s="290"/>
      <c r="O109" s="290"/>
      <c r="P109" s="288"/>
      <c r="Q109" s="288"/>
    </row>
    <row r="110" spans="2:17" ht="15">
      <c r="B110" s="291"/>
      <c r="C110" s="291"/>
      <c r="D110" s="292"/>
      <c r="E110" s="292"/>
      <c r="F110" s="292"/>
      <c r="G110" s="293"/>
      <c r="H110" s="292">
        <f>MIN(H$66:H109)-1</f>
        <v>55</v>
      </c>
      <c r="K110" s="288"/>
      <c r="L110" s="288"/>
      <c r="M110" s="288"/>
      <c r="N110" s="290"/>
      <c r="P110" s="288"/>
      <c r="Q110" s="288"/>
    </row>
    <row r="111" spans="2:17" ht="15">
      <c r="B111" s="291"/>
      <c r="C111" s="291"/>
      <c r="D111" s="292"/>
      <c r="E111" s="292"/>
      <c r="F111" s="292"/>
      <c r="G111" s="293"/>
      <c r="H111" s="292">
        <f>MIN(H$66:H110)-1</f>
        <v>54</v>
      </c>
      <c r="K111" s="288"/>
      <c r="L111" s="288"/>
      <c r="M111" s="288"/>
      <c r="N111" s="290"/>
      <c r="O111" s="290"/>
      <c r="P111" s="288"/>
      <c r="Q111" s="288"/>
    </row>
    <row r="112" spans="2:17" ht="15">
      <c r="B112" s="292" t="s">
        <v>237</v>
      </c>
      <c r="C112" s="247"/>
      <c r="D112" s="292"/>
      <c r="E112" s="292"/>
      <c r="F112" s="292"/>
      <c r="G112" s="293"/>
      <c r="H112" s="292"/>
      <c r="K112" s="288"/>
      <c r="P112" s="288"/>
      <c r="Q112" s="288"/>
    </row>
    <row r="113" spans="2:17" ht="15">
      <c r="B113" s="292" t="s">
        <v>237</v>
      </c>
      <c r="C113" s="247"/>
      <c r="D113" s="292"/>
      <c r="E113" s="292"/>
      <c r="F113" s="292"/>
      <c r="G113" s="293"/>
      <c r="H113" s="292"/>
      <c r="K113" s="288"/>
      <c r="P113" s="288"/>
      <c r="Q113" s="288"/>
    </row>
    <row r="114" spans="2:17" ht="15">
      <c r="D114" s="251"/>
      <c r="E114" s="251"/>
      <c r="F114" s="251"/>
      <c r="G114" s="256"/>
      <c r="K114" s="288"/>
      <c r="P114" s="288"/>
      <c r="Q114" s="288"/>
    </row>
    <row r="115" spans="2:17" ht="15">
      <c r="D115" s="251"/>
      <c r="E115" s="251"/>
      <c r="F115" s="251"/>
      <c r="G115" s="256"/>
      <c r="K115" s="288"/>
      <c r="P115" s="288"/>
      <c r="Q115" s="288"/>
    </row>
    <row r="116" spans="2:17" s="246" customFormat="1" ht="17.25">
      <c r="B116" s="245"/>
      <c r="C116" s="244" t="s">
        <v>255</v>
      </c>
      <c r="D116" s="460"/>
      <c r="E116" s="460"/>
      <c r="J116" s="248"/>
      <c r="K116" s="288"/>
      <c r="L116" s="248"/>
      <c r="M116" s="248"/>
      <c r="N116" s="248"/>
      <c r="O116" s="248"/>
      <c r="P116" s="288"/>
      <c r="Q116" s="288"/>
    </row>
    <row r="117" spans="2:17" ht="30">
      <c r="B117" s="252"/>
      <c r="C117" s="252" t="s">
        <v>1</v>
      </c>
      <c r="D117" s="253" t="s">
        <v>2</v>
      </c>
      <c r="E117" s="253" t="s">
        <v>246</v>
      </c>
      <c r="F117" s="253" t="s">
        <v>247</v>
      </c>
      <c r="G117" s="254" t="s">
        <v>3</v>
      </c>
      <c r="H117" s="253" t="s">
        <v>162</v>
      </c>
      <c r="K117" s="288"/>
      <c r="P117" s="288"/>
      <c r="Q117" s="288"/>
    </row>
    <row r="118" spans="2:17" ht="15">
      <c r="B118" s="291">
        <v>1</v>
      </c>
      <c r="C118" s="288" t="s">
        <v>96</v>
      </c>
      <c r="D118" s="288" t="s">
        <v>8</v>
      </c>
      <c r="E118" s="288" t="s">
        <v>65</v>
      </c>
      <c r="G118" s="290">
        <v>2.5874999999999999</v>
      </c>
      <c r="H118" s="292">
        <v>99</v>
      </c>
      <c r="K118" s="288"/>
      <c r="P118" s="288"/>
      <c r="Q118" s="288"/>
    </row>
    <row r="119" spans="2:17" ht="15">
      <c r="B119" s="291">
        <v>2</v>
      </c>
      <c r="C119" s="288" t="s">
        <v>58</v>
      </c>
      <c r="D119" s="288" t="s">
        <v>4</v>
      </c>
      <c r="E119" s="288" t="s">
        <v>19</v>
      </c>
      <c r="G119" s="290">
        <v>2.6881944444444446</v>
      </c>
      <c r="H119" s="292">
        <f>MIN(H$118:H118)-1</f>
        <v>98</v>
      </c>
      <c r="K119" s="288"/>
      <c r="O119" s="246"/>
      <c r="P119" s="288"/>
      <c r="Q119" s="288"/>
    </row>
    <row r="120" spans="2:17" ht="15">
      <c r="B120" s="291">
        <v>3</v>
      </c>
      <c r="C120" s="288" t="s">
        <v>54</v>
      </c>
      <c r="D120" s="288" t="s">
        <v>10</v>
      </c>
      <c r="E120" s="288" t="s">
        <v>104</v>
      </c>
      <c r="G120" s="290">
        <v>2.7569444444444446</v>
      </c>
      <c r="H120" s="292">
        <f>MIN(H$118:H119)-1</f>
        <v>97</v>
      </c>
      <c r="K120" s="288"/>
      <c r="P120" s="288"/>
      <c r="Q120" s="288"/>
    </row>
    <row r="121" spans="2:17" ht="15">
      <c r="B121" s="291">
        <v>4</v>
      </c>
      <c r="C121" s="288" t="s">
        <v>53</v>
      </c>
      <c r="D121" s="288" t="s">
        <v>8</v>
      </c>
      <c r="E121" s="288" t="s">
        <v>42</v>
      </c>
      <c r="G121" s="290">
        <v>2.8888888888888888</v>
      </c>
      <c r="H121" s="292">
        <f>MIN(H$118:H120)-1</f>
        <v>96</v>
      </c>
      <c r="J121" s="246"/>
      <c r="P121" s="288"/>
      <c r="Q121" s="288"/>
    </row>
    <row r="122" spans="2:17" ht="15">
      <c r="B122" s="291">
        <v>5</v>
      </c>
      <c r="C122" s="288" t="s">
        <v>268</v>
      </c>
      <c r="D122" s="288" t="s">
        <v>8</v>
      </c>
      <c r="E122" s="288" t="s">
        <v>60</v>
      </c>
      <c r="G122" s="290">
        <v>2.9055555555555554</v>
      </c>
      <c r="H122" s="292">
        <f>MIN(H$118:H121)-1</f>
        <v>95</v>
      </c>
      <c r="P122" s="288"/>
      <c r="Q122" s="288"/>
    </row>
    <row r="123" spans="2:17" ht="15">
      <c r="B123" s="291">
        <v>6</v>
      </c>
      <c r="C123" s="288" t="s">
        <v>296</v>
      </c>
      <c r="D123" s="288" t="s">
        <v>10</v>
      </c>
      <c r="E123" s="288" t="s">
        <v>42</v>
      </c>
      <c r="G123" s="290">
        <v>2.9458333333333333</v>
      </c>
      <c r="H123" s="292">
        <f>MIN(H$118:H122)-1</f>
        <v>94</v>
      </c>
      <c r="K123" s="246"/>
      <c r="L123" s="246"/>
      <c r="M123" s="246"/>
      <c r="N123" s="246"/>
      <c r="O123" s="290"/>
      <c r="P123" s="288"/>
      <c r="Q123" s="288"/>
    </row>
    <row r="124" spans="2:17" ht="15">
      <c r="B124" s="291">
        <v>7</v>
      </c>
      <c r="C124" s="288" t="s">
        <v>297</v>
      </c>
      <c r="D124" s="288" t="s">
        <v>10</v>
      </c>
      <c r="E124" s="288" t="s">
        <v>35</v>
      </c>
      <c r="G124" s="290">
        <v>2.9590277777777776</v>
      </c>
      <c r="H124" s="292">
        <f>MIN(H$118:H123)-1</f>
        <v>93</v>
      </c>
      <c r="P124" s="288"/>
      <c r="Q124" s="288"/>
    </row>
    <row r="125" spans="2:17" ht="15">
      <c r="B125" s="291">
        <v>8</v>
      </c>
      <c r="C125" s="288" t="s">
        <v>117</v>
      </c>
      <c r="D125" s="288" t="s">
        <v>10</v>
      </c>
      <c r="E125" s="288" t="s">
        <v>68</v>
      </c>
      <c r="G125" s="290">
        <v>3.119444444444444</v>
      </c>
      <c r="H125" s="292">
        <f>MIN(H$118:H124)-1</f>
        <v>92</v>
      </c>
      <c r="K125" s="288"/>
      <c r="O125" s="290"/>
      <c r="P125" s="288"/>
      <c r="Q125" s="288"/>
    </row>
    <row r="126" spans="2:17" ht="15">
      <c r="B126" s="291">
        <v>9</v>
      </c>
      <c r="C126" s="288" t="s">
        <v>93</v>
      </c>
      <c r="D126" s="288" t="s">
        <v>4</v>
      </c>
      <c r="E126" s="288" t="s">
        <v>55</v>
      </c>
      <c r="G126" s="290">
        <v>3.2256944444444446</v>
      </c>
      <c r="H126" s="292">
        <f>MIN(H$118:H125)-1</f>
        <v>91</v>
      </c>
      <c r="K126" s="288"/>
      <c r="P126" s="288"/>
      <c r="Q126" s="288"/>
    </row>
    <row r="127" spans="2:17" ht="15">
      <c r="B127" s="291">
        <v>10</v>
      </c>
      <c r="C127" s="288" t="s">
        <v>97</v>
      </c>
      <c r="D127" s="288" t="s">
        <v>10</v>
      </c>
      <c r="E127" s="288" t="s">
        <v>65</v>
      </c>
      <c r="G127" s="290">
        <v>3.2784722222222222</v>
      </c>
      <c r="H127" s="292">
        <f>MIN(H$118:H126)-1</f>
        <v>90</v>
      </c>
      <c r="K127" s="288"/>
      <c r="P127" s="288"/>
      <c r="Q127" s="288"/>
    </row>
    <row r="128" spans="2:17" ht="15">
      <c r="B128" s="291">
        <v>11</v>
      </c>
      <c r="C128" s="288" t="s">
        <v>236</v>
      </c>
      <c r="D128" s="288" t="s">
        <v>8</v>
      </c>
      <c r="E128" s="288" t="s">
        <v>269</v>
      </c>
      <c r="G128" s="290">
        <v>3.2902777777777779</v>
      </c>
      <c r="H128" s="292">
        <f>MIN(H$118:H127)-1</f>
        <v>89</v>
      </c>
      <c r="O128" s="246"/>
      <c r="P128" s="288"/>
      <c r="Q128" s="288"/>
    </row>
    <row r="129" spans="2:17" ht="15">
      <c r="B129" s="291">
        <v>12</v>
      </c>
      <c r="C129" s="288" t="s">
        <v>126</v>
      </c>
      <c r="D129" s="288" t="s">
        <v>10</v>
      </c>
      <c r="E129" s="288" t="s">
        <v>35</v>
      </c>
      <c r="G129" s="290">
        <v>3.3236111111111111</v>
      </c>
      <c r="H129" s="292">
        <f>MIN(H$118:H128)-1</f>
        <v>88</v>
      </c>
      <c r="P129" s="288"/>
      <c r="Q129" s="288"/>
    </row>
    <row r="130" spans="2:17" ht="15">
      <c r="B130" s="291">
        <v>13</v>
      </c>
      <c r="C130" s="288" t="s">
        <v>172</v>
      </c>
      <c r="D130" s="288" t="s">
        <v>4</v>
      </c>
      <c r="E130" s="288" t="s">
        <v>42</v>
      </c>
      <c r="G130" s="290">
        <v>3.3270833333333329</v>
      </c>
      <c r="H130" s="292">
        <f>MIN(H$118:H129)-1</f>
        <v>87</v>
      </c>
      <c r="J130" s="246"/>
      <c r="O130" s="288"/>
      <c r="P130" s="288"/>
      <c r="Q130" s="288"/>
    </row>
    <row r="131" spans="2:17" ht="15">
      <c r="B131" s="291">
        <v>14</v>
      </c>
      <c r="C131" s="288" t="s">
        <v>298</v>
      </c>
      <c r="D131" s="288" t="s">
        <v>8</v>
      </c>
      <c r="E131" s="288" t="s">
        <v>42</v>
      </c>
      <c r="G131" s="290">
        <v>3.348611111111111</v>
      </c>
      <c r="H131" s="292">
        <f>MIN(H$118:H130)-1</f>
        <v>86</v>
      </c>
      <c r="O131" s="288"/>
      <c r="P131" s="288"/>
      <c r="Q131" s="288"/>
    </row>
    <row r="132" spans="2:17" ht="15">
      <c r="B132" s="291">
        <v>15</v>
      </c>
      <c r="C132" s="288" t="s">
        <v>299</v>
      </c>
      <c r="D132" s="288" t="s">
        <v>10</v>
      </c>
      <c r="E132" s="288" t="s">
        <v>18</v>
      </c>
      <c r="G132" s="290">
        <v>3.4770833333333333</v>
      </c>
      <c r="H132" s="292">
        <f>MIN(H$118:H131)-1</f>
        <v>85</v>
      </c>
      <c r="J132" s="288"/>
      <c r="O132" s="288"/>
      <c r="P132" s="288"/>
      <c r="Q132" s="288"/>
    </row>
    <row r="133" spans="2:17" ht="15">
      <c r="B133" s="291">
        <v>16</v>
      </c>
      <c r="C133" s="288" t="s">
        <v>59</v>
      </c>
      <c r="D133" s="288" t="s">
        <v>4</v>
      </c>
      <c r="E133" s="288" t="s">
        <v>55</v>
      </c>
      <c r="G133" s="290">
        <v>3.6555555555555554</v>
      </c>
      <c r="H133" s="292">
        <f>MIN(H$118:H132)-1</f>
        <v>84</v>
      </c>
      <c r="J133" s="288"/>
      <c r="O133" s="288"/>
      <c r="P133" s="288"/>
      <c r="Q133" s="288"/>
    </row>
    <row r="134" spans="2:17" ht="15">
      <c r="B134" s="291">
        <v>17</v>
      </c>
      <c r="C134" s="288" t="s">
        <v>98</v>
      </c>
      <c r="D134" s="288" t="s">
        <v>10</v>
      </c>
      <c r="E134" s="288" t="s">
        <v>104</v>
      </c>
      <c r="G134" s="290">
        <v>3.870138888888889</v>
      </c>
      <c r="H134" s="292">
        <f>MIN(H$118:H133)-1</f>
        <v>83</v>
      </c>
      <c r="J134" s="288"/>
      <c r="P134" s="288"/>
      <c r="Q134" s="288"/>
    </row>
    <row r="135" spans="2:17" ht="15">
      <c r="B135" s="291">
        <v>18</v>
      </c>
      <c r="C135" s="288" t="s">
        <v>248</v>
      </c>
      <c r="D135" s="288" t="s">
        <v>8</v>
      </c>
      <c r="E135" s="288" t="s">
        <v>35</v>
      </c>
      <c r="G135" s="290">
        <v>4.1131944444444448</v>
      </c>
      <c r="H135" s="292">
        <f>MIN(H$118:H134)-1</f>
        <v>82</v>
      </c>
      <c r="J135" s="288"/>
      <c r="P135" s="288"/>
      <c r="Q135" s="288"/>
    </row>
    <row r="136" spans="2:17" ht="15">
      <c r="B136" s="291">
        <v>19</v>
      </c>
      <c r="C136" s="288" t="s">
        <v>300</v>
      </c>
      <c r="D136" s="288" t="s">
        <v>8</v>
      </c>
      <c r="E136" s="288" t="s">
        <v>19</v>
      </c>
      <c r="G136" s="290">
        <v>4.2222222222222223</v>
      </c>
      <c r="H136" s="292">
        <f>MIN(H$118:H135)-1</f>
        <v>81</v>
      </c>
      <c r="P136" s="288"/>
      <c r="Q136" s="288"/>
    </row>
    <row r="137" spans="2:17" ht="15">
      <c r="B137" s="291">
        <v>20</v>
      </c>
      <c r="C137" s="288" t="s">
        <v>120</v>
      </c>
      <c r="D137" s="288" t="s">
        <v>10</v>
      </c>
      <c r="E137" s="288" t="s">
        <v>269</v>
      </c>
      <c r="G137" s="290">
        <v>4.2923611111111111</v>
      </c>
      <c r="H137" s="292">
        <f>MIN(H$118:H136)-1</f>
        <v>80</v>
      </c>
      <c r="P137" s="288"/>
      <c r="Q137" s="288"/>
    </row>
    <row r="138" spans="2:17" ht="15">
      <c r="B138" s="291">
        <v>21</v>
      </c>
      <c r="C138" s="288" t="s">
        <v>301</v>
      </c>
      <c r="D138" s="288" t="s">
        <v>10</v>
      </c>
      <c r="E138" s="288" t="s">
        <v>42</v>
      </c>
      <c r="G138" s="290">
        <v>4.3444444444444441</v>
      </c>
      <c r="H138" s="292">
        <f>MIN(H$118:H137)-1</f>
        <v>79</v>
      </c>
      <c r="P138" s="288"/>
      <c r="Q138" s="288"/>
    </row>
    <row r="139" spans="2:17" ht="15">
      <c r="B139" s="291">
        <v>22</v>
      </c>
      <c r="C139" s="288" t="s">
        <v>94</v>
      </c>
      <c r="D139" s="288" t="s">
        <v>8</v>
      </c>
      <c r="E139" s="288" t="s">
        <v>68</v>
      </c>
      <c r="G139" s="290">
        <v>4.4145833333333337</v>
      </c>
      <c r="H139" s="292">
        <f>MIN(H$118:H138)-1</f>
        <v>78</v>
      </c>
      <c r="K139" s="246"/>
      <c r="P139" s="288"/>
      <c r="Q139" s="288"/>
    </row>
    <row r="140" spans="2:17" ht="15">
      <c r="B140" s="291">
        <v>23</v>
      </c>
      <c r="C140" s="288" t="s">
        <v>177</v>
      </c>
      <c r="D140" s="288" t="s">
        <v>4</v>
      </c>
      <c r="E140" s="288" t="s">
        <v>38</v>
      </c>
      <c r="G140" s="290">
        <v>4.4340277777777777</v>
      </c>
      <c r="H140" s="292">
        <f>MIN(H$118:H139)-1</f>
        <v>77</v>
      </c>
      <c r="P140" s="288"/>
      <c r="Q140" s="288"/>
    </row>
    <row r="141" spans="2:17" ht="15">
      <c r="B141" s="291">
        <v>24</v>
      </c>
      <c r="C141" s="288" t="s">
        <v>180</v>
      </c>
      <c r="D141" s="288" t="s">
        <v>8</v>
      </c>
      <c r="E141" s="288" t="s">
        <v>46</v>
      </c>
      <c r="G141" s="290">
        <v>4.541666666666667</v>
      </c>
      <c r="H141" s="292">
        <f>MIN(H$118:H140)-1</f>
        <v>76</v>
      </c>
      <c r="P141" s="288"/>
      <c r="Q141" s="288"/>
    </row>
    <row r="142" spans="2:17" ht="15">
      <c r="B142" s="291">
        <v>25</v>
      </c>
      <c r="C142" s="288" t="s">
        <v>302</v>
      </c>
      <c r="D142" s="288" t="s">
        <v>10</v>
      </c>
      <c r="E142" s="288" t="s">
        <v>55</v>
      </c>
      <c r="G142" s="290">
        <v>4.5513888888888889</v>
      </c>
      <c r="H142" s="292">
        <f>MIN(H$118:H141)-1</f>
        <v>75</v>
      </c>
      <c r="P142" s="288"/>
      <c r="Q142" s="288"/>
    </row>
    <row r="143" spans="2:17" ht="15">
      <c r="B143" s="291">
        <v>26</v>
      </c>
      <c r="C143" s="288" t="s">
        <v>99</v>
      </c>
      <c r="D143" s="288" t="s">
        <v>10</v>
      </c>
      <c r="E143" s="288" t="s">
        <v>104</v>
      </c>
      <c r="G143" s="290">
        <v>7.2229166666666664</v>
      </c>
      <c r="H143" s="292">
        <f>MIN(H$118:H142)-1</f>
        <v>74</v>
      </c>
      <c r="P143" s="288"/>
      <c r="Q143" s="288"/>
    </row>
    <row r="144" spans="2:17" ht="15">
      <c r="B144" s="291"/>
      <c r="C144" s="288"/>
      <c r="D144" s="288"/>
      <c r="E144" s="288"/>
      <c r="F144" s="290"/>
      <c r="G144" s="293"/>
      <c r="H144" s="292"/>
      <c r="O144" s="246"/>
      <c r="P144" s="288"/>
      <c r="Q144" s="288"/>
    </row>
    <row r="145" spans="2:17" ht="15">
      <c r="B145" s="291"/>
      <c r="C145" s="288"/>
      <c r="D145" s="288"/>
      <c r="E145" s="288"/>
      <c r="F145" s="290"/>
      <c r="G145" s="293"/>
      <c r="H145" s="292"/>
      <c r="P145" s="288"/>
      <c r="Q145" s="288"/>
    </row>
    <row r="146" spans="2:17" ht="15">
      <c r="D146" s="251"/>
      <c r="E146" s="251"/>
      <c r="F146" s="251"/>
      <c r="G146" s="256"/>
      <c r="J146" s="246"/>
      <c r="P146" s="288"/>
      <c r="Q146" s="288"/>
    </row>
    <row r="147" spans="2:17" ht="15">
      <c r="D147" s="251"/>
      <c r="E147" s="251"/>
      <c r="F147" s="251"/>
      <c r="G147" s="256"/>
      <c r="Q147" s="288"/>
    </row>
    <row r="148" spans="2:17" s="246" customFormat="1" ht="17.25">
      <c r="B148" s="245"/>
      <c r="C148" s="244" t="s">
        <v>256</v>
      </c>
      <c r="D148" s="460"/>
      <c r="E148" s="460"/>
      <c r="J148" s="248"/>
      <c r="K148" s="248"/>
      <c r="L148" s="248"/>
      <c r="M148" s="248"/>
      <c r="N148" s="248"/>
      <c r="O148" s="248"/>
      <c r="P148" s="248"/>
      <c r="Q148" s="288"/>
    </row>
    <row r="149" spans="2:17" ht="30">
      <c r="B149" s="252"/>
      <c r="C149" s="252" t="s">
        <v>1</v>
      </c>
      <c r="D149" s="253" t="s">
        <v>2</v>
      </c>
      <c r="E149" s="253" t="s">
        <v>246</v>
      </c>
      <c r="F149" s="253" t="s">
        <v>247</v>
      </c>
      <c r="G149" s="254" t="s">
        <v>3</v>
      </c>
      <c r="H149" s="253" t="s">
        <v>162</v>
      </c>
      <c r="P149" s="246"/>
      <c r="Q149" s="288"/>
    </row>
    <row r="150" spans="2:17" ht="15">
      <c r="B150" s="291">
        <v>1</v>
      </c>
      <c r="C150" s="288" t="s">
        <v>185</v>
      </c>
      <c r="D150" s="288" t="s">
        <v>4</v>
      </c>
      <c r="E150" s="288" t="s">
        <v>62</v>
      </c>
      <c r="G150" s="290">
        <v>1.9666666666666668</v>
      </c>
      <c r="H150" s="292">
        <v>99</v>
      </c>
      <c r="Q150" s="288"/>
    </row>
    <row r="151" spans="2:17" ht="15">
      <c r="B151" s="291">
        <v>2</v>
      </c>
      <c r="C151" s="288" t="s">
        <v>169</v>
      </c>
      <c r="D151" s="288" t="s">
        <v>4</v>
      </c>
      <c r="E151" s="288" t="s">
        <v>62</v>
      </c>
      <c r="G151" s="290">
        <v>2.2097222222222221</v>
      </c>
      <c r="H151" s="292">
        <v>98</v>
      </c>
      <c r="P151" s="288"/>
      <c r="Q151" s="288"/>
    </row>
    <row r="152" spans="2:17" ht="15">
      <c r="B152" s="291">
        <v>3</v>
      </c>
      <c r="C152" s="288" t="s">
        <v>84</v>
      </c>
      <c r="D152" s="288" t="s">
        <v>4</v>
      </c>
      <c r="E152" s="288" t="s">
        <v>64</v>
      </c>
      <c r="G152" s="290">
        <v>2.693055555555556</v>
      </c>
      <c r="H152" s="292">
        <v>97</v>
      </c>
      <c r="P152" s="288"/>
      <c r="Q152" s="288"/>
    </row>
    <row r="153" spans="2:17" ht="15">
      <c r="B153" s="291">
        <v>4</v>
      </c>
      <c r="C153" s="288" t="s">
        <v>259</v>
      </c>
      <c r="D153" s="288" t="s">
        <v>4</v>
      </c>
      <c r="E153" s="288" t="s">
        <v>38</v>
      </c>
      <c r="G153" s="290">
        <v>2.9125000000000001</v>
      </c>
      <c r="H153" s="292">
        <v>96</v>
      </c>
      <c r="P153" s="288"/>
      <c r="Q153" s="288"/>
    </row>
    <row r="154" spans="2:17" ht="15">
      <c r="B154" s="292" t="s">
        <v>237</v>
      </c>
      <c r="C154" s="247"/>
      <c r="D154" s="292"/>
      <c r="E154" s="292"/>
      <c r="F154" s="292"/>
      <c r="G154" s="293"/>
      <c r="H154" s="292"/>
      <c r="P154" s="288"/>
      <c r="Q154" s="288"/>
    </row>
    <row r="155" spans="2:17">
      <c r="D155" s="251"/>
      <c r="E155" s="251"/>
      <c r="F155" s="251"/>
      <c r="G155" s="256"/>
    </row>
    <row r="156" spans="2:17">
      <c r="D156" s="251"/>
      <c r="E156" s="251"/>
      <c r="F156" s="251"/>
      <c r="G156" s="256"/>
    </row>
    <row r="157" spans="2:17" s="246" customFormat="1" ht="17.25">
      <c r="B157" s="245"/>
      <c r="C157" s="244" t="s">
        <v>295</v>
      </c>
      <c r="D157" s="460"/>
      <c r="E157" s="460"/>
      <c r="J157" s="248"/>
      <c r="K157" s="248"/>
      <c r="L157" s="248"/>
      <c r="M157" s="248"/>
      <c r="N157" s="248"/>
      <c r="O157" s="248"/>
      <c r="P157" s="248"/>
    </row>
    <row r="158" spans="2:17" ht="30">
      <c r="B158" s="294"/>
      <c r="C158" s="252" t="s">
        <v>1</v>
      </c>
      <c r="D158" s="253" t="s">
        <v>2</v>
      </c>
      <c r="E158" s="253" t="s">
        <v>246</v>
      </c>
      <c r="F158" s="253" t="s">
        <v>247</v>
      </c>
      <c r="G158" s="254" t="s">
        <v>3</v>
      </c>
      <c r="H158" s="295" t="s">
        <v>162</v>
      </c>
    </row>
    <row r="159" spans="2:17" ht="15">
      <c r="B159" s="291">
        <v>1</v>
      </c>
      <c r="C159" s="288" t="s">
        <v>294</v>
      </c>
      <c r="D159" s="288" t="s">
        <v>11</v>
      </c>
      <c r="E159" s="288" t="s">
        <v>73</v>
      </c>
      <c r="F159" s="292"/>
      <c r="G159" s="290">
        <v>1.8506944444444444</v>
      </c>
      <c r="H159" s="292">
        <v>99</v>
      </c>
    </row>
    <row r="160" spans="2:17">
      <c r="B160" s="291">
        <v>2</v>
      </c>
      <c r="C160" s="291"/>
      <c r="D160" s="292"/>
      <c r="E160" s="292"/>
      <c r="F160" s="292"/>
      <c r="G160" s="293"/>
      <c r="H160" s="292">
        <v>98</v>
      </c>
    </row>
    <row r="161" spans="2:16">
      <c r="B161" s="291">
        <v>3</v>
      </c>
      <c r="C161" s="291"/>
      <c r="D161" s="292"/>
      <c r="E161" s="292"/>
      <c r="F161" s="292"/>
      <c r="G161" s="293"/>
      <c r="H161" s="292">
        <v>97</v>
      </c>
    </row>
    <row r="162" spans="2:16">
      <c r="B162" s="291">
        <v>4</v>
      </c>
      <c r="C162" s="291"/>
      <c r="D162" s="292"/>
      <c r="E162" s="292"/>
      <c r="F162" s="292"/>
      <c r="G162" s="293"/>
      <c r="H162" s="292">
        <v>96</v>
      </c>
    </row>
    <row r="163" spans="2:16">
      <c r="B163" s="291">
        <v>5</v>
      </c>
      <c r="C163" s="291"/>
      <c r="D163" s="292"/>
      <c r="E163" s="292"/>
      <c r="F163" s="292"/>
      <c r="G163" s="293"/>
      <c r="H163" s="292">
        <v>95</v>
      </c>
    </row>
    <row r="164" spans="2:16">
      <c r="B164" s="291">
        <v>6</v>
      </c>
      <c r="C164" s="291"/>
      <c r="D164" s="292"/>
      <c r="E164" s="292"/>
      <c r="F164" s="292"/>
      <c r="G164" s="293"/>
      <c r="H164" s="292">
        <v>94</v>
      </c>
    </row>
    <row r="165" spans="2:16">
      <c r="B165" s="291">
        <v>7</v>
      </c>
      <c r="C165" s="291"/>
      <c r="D165" s="292"/>
      <c r="E165" s="292"/>
      <c r="F165" s="292"/>
      <c r="G165" s="293"/>
      <c r="H165" s="292">
        <v>93</v>
      </c>
      <c r="P165" s="246"/>
    </row>
    <row r="166" spans="2:16">
      <c r="B166" s="291">
        <v>8</v>
      </c>
      <c r="C166" s="247"/>
      <c r="D166" s="292"/>
      <c r="E166" s="292"/>
      <c r="F166" s="292"/>
      <c r="G166" s="293"/>
      <c r="H166" s="292"/>
    </row>
    <row r="167" spans="2:16">
      <c r="B167" s="291">
        <v>9</v>
      </c>
      <c r="C167" s="247"/>
      <c r="D167" s="292"/>
      <c r="E167" s="292"/>
      <c r="F167" s="292"/>
      <c r="G167" s="293"/>
      <c r="H167" s="292"/>
    </row>
    <row r="168" spans="2:16">
      <c r="B168" s="292" t="s">
        <v>237</v>
      </c>
      <c r="C168" s="247"/>
      <c r="D168" s="292"/>
      <c r="E168" s="292"/>
      <c r="F168" s="292"/>
      <c r="G168" s="293"/>
      <c r="H168" s="292"/>
    </row>
    <row r="169" spans="2:16">
      <c r="B169" s="292" t="s">
        <v>237</v>
      </c>
      <c r="C169" s="247"/>
      <c r="D169" s="292"/>
      <c r="E169" s="292"/>
      <c r="F169" s="292"/>
      <c r="G169" s="293"/>
      <c r="H169" s="292"/>
    </row>
    <row r="170" spans="2:16">
      <c r="B170" s="292" t="s">
        <v>237</v>
      </c>
      <c r="C170" s="247"/>
      <c r="D170" s="292"/>
      <c r="E170" s="292"/>
      <c r="F170" s="292"/>
      <c r="G170" s="293"/>
      <c r="H170" s="292"/>
    </row>
    <row r="171" spans="2:16">
      <c r="D171" s="251"/>
      <c r="E171" s="251"/>
      <c r="F171" s="251"/>
      <c r="G171" s="256"/>
    </row>
    <row r="172" spans="2:16">
      <c r="D172" s="251"/>
      <c r="E172" s="251"/>
      <c r="F172" s="251"/>
      <c r="G172" s="256"/>
    </row>
    <row r="173" spans="2:16" s="246" customFormat="1" ht="17.25">
      <c r="B173" s="245"/>
      <c r="C173" s="244" t="s">
        <v>257</v>
      </c>
      <c r="D173" s="460"/>
      <c r="E173" s="460"/>
      <c r="J173" s="248"/>
      <c r="K173" s="248"/>
      <c r="L173" s="248"/>
      <c r="M173" s="248"/>
      <c r="N173" s="248"/>
      <c r="O173" s="248"/>
      <c r="P173" s="248"/>
    </row>
    <row r="174" spans="2:16" ht="30">
      <c r="B174" s="252"/>
      <c r="C174" s="252" t="s">
        <v>1</v>
      </c>
      <c r="D174" s="253" t="s">
        <v>2</v>
      </c>
      <c r="E174" s="253" t="s">
        <v>246</v>
      </c>
      <c r="F174" s="253" t="s">
        <v>247</v>
      </c>
      <c r="G174" s="254"/>
      <c r="H174" s="253" t="s">
        <v>162</v>
      </c>
    </row>
    <row r="175" spans="2:16" ht="15">
      <c r="B175" s="288">
        <v>1</v>
      </c>
      <c r="C175" s="288" t="s">
        <v>277</v>
      </c>
      <c r="D175" s="288"/>
      <c r="E175" s="288"/>
      <c r="G175" s="289">
        <v>0.77222222222222225</v>
      </c>
      <c r="H175" s="292"/>
    </row>
    <row r="176" spans="2:16" ht="15">
      <c r="B176" s="255">
        <f>MAX(B$175:B175)+1</f>
        <v>2</v>
      </c>
      <c r="C176" s="288" t="s">
        <v>278</v>
      </c>
      <c r="D176" s="288"/>
      <c r="E176" s="288"/>
      <c r="G176" s="289">
        <v>0.95694444444444438</v>
      </c>
      <c r="H176" s="292"/>
    </row>
    <row r="177" spans="2:8" ht="15">
      <c r="B177" s="255">
        <f>MAX(B$175:B176)+1</f>
        <v>3</v>
      </c>
      <c r="C177" s="288" t="s">
        <v>267</v>
      </c>
      <c r="D177" s="288" t="s">
        <v>8</v>
      </c>
      <c r="E177" s="288" t="s">
        <v>13</v>
      </c>
      <c r="G177" s="290">
        <v>1.1131944444444444</v>
      </c>
      <c r="H177" s="292">
        <v>99</v>
      </c>
    </row>
    <row r="178" spans="2:8" ht="30">
      <c r="B178" s="255">
        <f>MAX(B$175:B177)+1</f>
        <v>4</v>
      </c>
      <c r="C178" s="288" t="s">
        <v>279</v>
      </c>
      <c r="D178" s="288"/>
      <c r="E178" s="288"/>
      <c r="G178" s="290">
        <v>1.1791666666666667</v>
      </c>
      <c r="H178" s="292"/>
    </row>
    <row r="179" spans="2:8" ht="15">
      <c r="B179" s="255">
        <f>MAX(B$175:B178)+1</f>
        <v>5</v>
      </c>
      <c r="C179" s="288" t="s">
        <v>280</v>
      </c>
      <c r="D179" s="288"/>
      <c r="E179" s="288" t="s">
        <v>281</v>
      </c>
      <c r="G179" s="290">
        <v>1.1902777777777778</v>
      </c>
      <c r="H179" s="292"/>
    </row>
    <row r="180" spans="2:8" ht="15">
      <c r="B180" s="255">
        <f>MAX(B$175:B179)+1</f>
        <v>6</v>
      </c>
      <c r="C180" s="288" t="s">
        <v>282</v>
      </c>
      <c r="D180" s="288"/>
      <c r="E180" s="288" t="s">
        <v>283</v>
      </c>
      <c r="G180" s="290">
        <v>1.2708333333333333</v>
      </c>
      <c r="H180" s="292"/>
    </row>
    <row r="181" spans="2:8" ht="15">
      <c r="B181" s="255">
        <f>MAX(B$175:B180)+1</f>
        <v>7</v>
      </c>
      <c r="C181" s="288" t="s">
        <v>284</v>
      </c>
      <c r="D181" s="288" t="s">
        <v>10</v>
      </c>
      <c r="E181" s="288" t="s">
        <v>81</v>
      </c>
      <c r="G181" s="290">
        <v>1.5416666666666667</v>
      </c>
      <c r="H181" s="292">
        <f>MIN(H$175:H180)-1</f>
        <v>98</v>
      </c>
    </row>
    <row r="182" spans="2:8" ht="15">
      <c r="B182" s="255">
        <f>MAX(B$175:B181)+1</f>
        <v>8</v>
      </c>
      <c r="C182" s="288" t="s">
        <v>285</v>
      </c>
      <c r="D182" s="288" t="s">
        <v>4</v>
      </c>
      <c r="E182" s="288" t="s">
        <v>82</v>
      </c>
      <c r="G182" s="290">
        <v>1.5847222222222221</v>
      </c>
      <c r="H182" s="292">
        <f>MIN(H$175:H181)-1</f>
        <v>97</v>
      </c>
    </row>
    <row r="183" spans="2:8" ht="15">
      <c r="B183" s="255">
        <f>MAX(B$175:B182)+1</f>
        <v>9</v>
      </c>
      <c r="C183" s="288" t="s">
        <v>286</v>
      </c>
      <c r="D183" s="288" t="s">
        <v>10</v>
      </c>
      <c r="E183" s="288" t="s">
        <v>81</v>
      </c>
      <c r="G183" s="290">
        <v>1.8041666666666665</v>
      </c>
      <c r="H183" s="292">
        <f>MIN(H$175:H182)-1</f>
        <v>96</v>
      </c>
    </row>
    <row r="184" spans="2:8" ht="15">
      <c r="B184" s="255">
        <f>MAX(B$175:B183)+1</f>
        <v>10</v>
      </c>
      <c r="C184" s="288" t="s">
        <v>287</v>
      </c>
      <c r="D184" s="288"/>
      <c r="E184" s="288" t="s">
        <v>38</v>
      </c>
      <c r="G184" s="290">
        <v>2.0354166666666669</v>
      </c>
      <c r="H184" s="292"/>
    </row>
    <row r="185" spans="2:8" ht="15">
      <c r="B185" s="255">
        <f>MAX(B$175:B184)+1</f>
        <v>11</v>
      </c>
      <c r="C185" s="288" t="s">
        <v>251</v>
      </c>
      <c r="D185" s="288"/>
      <c r="E185" s="288" t="s">
        <v>81</v>
      </c>
      <c r="G185" s="290">
        <v>2.1347222222222224</v>
      </c>
      <c r="H185" s="292"/>
    </row>
    <row r="186" spans="2:8" ht="15">
      <c r="B186" s="255">
        <f>MAX(B$175:B185)+1</f>
        <v>12</v>
      </c>
      <c r="C186" s="288" t="s">
        <v>250</v>
      </c>
      <c r="D186" s="288"/>
      <c r="E186" s="288" t="s">
        <v>71</v>
      </c>
      <c r="G186" s="290">
        <v>2.1368055555555556</v>
      </c>
      <c r="H186" s="292"/>
    </row>
    <row r="187" spans="2:8" ht="15">
      <c r="B187" s="255">
        <f>MAX(B$175:B186)+1</f>
        <v>13</v>
      </c>
      <c r="C187" s="288" t="s">
        <v>260</v>
      </c>
      <c r="D187" s="288" t="s">
        <v>4</v>
      </c>
      <c r="E187" s="288" t="s">
        <v>82</v>
      </c>
      <c r="G187" s="290">
        <v>2.2875000000000001</v>
      </c>
      <c r="H187" s="292">
        <f>MIN(H$175:H186)-1</f>
        <v>95</v>
      </c>
    </row>
    <row r="188" spans="2:8" ht="15">
      <c r="B188" s="255">
        <f>MAX(B$175:B187)+1</f>
        <v>14</v>
      </c>
      <c r="C188" s="288" t="s">
        <v>288</v>
      </c>
      <c r="D188" s="288" t="s">
        <v>4</v>
      </c>
      <c r="E188" s="288" t="s">
        <v>81</v>
      </c>
      <c r="G188" s="290">
        <v>2.6999999999999997</v>
      </c>
      <c r="H188" s="292">
        <f>MIN(H$175:H187)-1</f>
        <v>94</v>
      </c>
    </row>
    <row r="189" spans="2:8" ht="15">
      <c r="B189" s="255">
        <f>MAX(B$175:B188)+1</f>
        <v>15</v>
      </c>
      <c r="C189" s="288" t="s">
        <v>289</v>
      </c>
      <c r="D189" s="288" t="s">
        <v>4</v>
      </c>
      <c r="E189" s="288" t="s">
        <v>82</v>
      </c>
      <c r="G189" s="290">
        <v>2.6999999999999997</v>
      </c>
      <c r="H189" s="292">
        <f>MIN(H$175:H188)-1</f>
        <v>93</v>
      </c>
    </row>
    <row r="190" spans="2:8" ht="15">
      <c r="B190" s="255"/>
      <c r="C190" s="288" t="s">
        <v>290</v>
      </c>
      <c r="D190" s="288" t="s">
        <v>4</v>
      </c>
      <c r="E190" s="288" t="s">
        <v>81</v>
      </c>
      <c r="G190" s="288"/>
      <c r="H190" s="292"/>
    </row>
    <row r="192" spans="2:8">
      <c r="C192" s="248" t="s">
        <v>292</v>
      </c>
      <c r="H192" s="251">
        <f>COUNT(H175:H190)</f>
        <v>7</v>
      </c>
    </row>
  </sheetData>
  <mergeCells count="8">
    <mergeCell ref="D148:E148"/>
    <mergeCell ref="D157:E157"/>
    <mergeCell ref="D173:E173"/>
    <mergeCell ref="B2:H2"/>
    <mergeCell ref="D4:E4"/>
    <mergeCell ref="D36:E36"/>
    <mergeCell ref="D64:E64"/>
    <mergeCell ref="D116:E116"/>
  </mergeCells>
  <hyperlinks>
    <hyperlink ref="C28" r:id="rId1" display="http://www.strava.com/athletes/59351876" xr:uid="{C456C4AC-2099-4A91-910B-F932029A818C}"/>
  </hyperlinks>
  <pageMargins left="0.7" right="0.7" top="0.75" bottom="0.75" header="0.3" footer="0.3"/>
  <pageSetup paperSize="9" orientation="portrait" verticalDpi="300"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47F6BF0-6A70-4F06-BE0B-E82E9D59FE72}">
  <dimension ref="B2:H133"/>
  <sheetViews>
    <sheetView topLeftCell="A22" zoomScaleNormal="100" workbookViewId="0">
      <selection activeCell="C39" sqref="C39"/>
    </sheetView>
  </sheetViews>
  <sheetFormatPr defaultRowHeight="15"/>
  <cols>
    <col min="3" max="3" width="42" bestFit="1" customWidth="1"/>
  </cols>
  <sheetData>
    <row r="2" spans="2:8" s="309" customFormat="1" ht="18.75">
      <c r="B2" s="308" t="s">
        <v>320</v>
      </c>
    </row>
    <row r="4" spans="2:8" ht="18.75">
      <c r="B4" s="308" t="s">
        <v>252</v>
      </c>
    </row>
    <row r="7" spans="2:8">
      <c r="B7" s="288" t="s">
        <v>327</v>
      </c>
      <c r="C7" s="288" t="s">
        <v>127</v>
      </c>
      <c r="D7" s="288" t="s">
        <v>4</v>
      </c>
      <c r="E7" s="288" t="s">
        <v>7</v>
      </c>
      <c r="F7" s="290">
        <v>2.6340277777777779</v>
      </c>
      <c r="G7" s="292">
        <v>99</v>
      </c>
      <c r="H7" s="288"/>
    </row>
    <row r="8" spans="2:8">
      <c r="B8" s="288" t="s">
        <v>330</v>
      </c>
      <c r="C8" s="288" t="s">
        <v>164</v>
      </c>
      <c r="D8" s="288" t="s">
        <v>4</v>
      </c>
      <c r="E8" s="288" t="s">
        <v>7</v>
      </c>
      <c r="F8" s="290">
        <v>2.9291666666666667</v>
      </c>
      <c r="G8" s="292">
        <f>MIN(G$6:G7)-1</f>
        <v>98</v>
      </c>
      <c r="H8" s="288"/>
    </row>
    <row r="9" spans="2:8">
      <c r="B9" s="288" t="s">
        <v>332</v>
      </c>
      <c r="C9" s="288" t="s">
        <v>333</v>
      </c>
      <c r="D9" s="288" t="s">
        <v>4</v>
      </c>
      <c r="E9" s="288" t="s">
        <v>137</v>
      </c>
      <c r="F9" s="290">
        <v>3.0347222222222219</v>
      </c>
      <c r="G9" s="292">
        <f>MIN(G$6:G8)-1</f>
        <v>97</v>
      </c>
      <c r="H9" s="288"/>
    </row>
    <row r="10" spans="2:8">
      <c r="B10" s="288" t="s">
        <v>334</v>
      </c>
      <c r="C10" s="288" t="s">
        <v>335</v>
      </c>
      <c r="D10" s="288" t="s">
        <v>10</v>
      </c>
      <c r="E10" s="288" t="s">
        <v>22</v>
      </c>
      <c r="F10" s="290">
        <v>3.0423611111111111</v>
      </c>
      <c r="G10" s="292">
        <f>MIN(G$6:G9)-1</f>
        <v>96</v>
      </c>
      <c r="H10" s="288"/>
    </row>
    <row r="11" spans="2:8">
      <c r="B11" s="288" t="s">
        <v>336</v>
      </c>
      <c r="C11" s="288" t="s">
        <v>86</v>
      </c>
      <c r="D11" s="288" t="s">
        <v>4</v>
      </c>
      <c r="E11" s="288" t="s">
        <v>7</v>
      </c>
      <c r="F11" s="290">
        <v>3.1659722222222224</v>
      </c>
      <c r="G11" s="292">
        <f>MIN(G$6:G10)-1</f>
        <v>95</v>
      </c>
      <c r="H11" s="288"/>
    </row>
    <row r="12" spans="2:8">
      <c r="B12" s="288" t="s">
        <v>338</v>
      </c>
      <c r="C12" s="288" t="s">
        <v>165</v>
      </c>
      <c r="D12" s="288" t="s">
        <v>10</v>
      </c>
      <c r="E12" s="288" t="s">
        <v>5</v>
      </c>
      <c r="F12" s="290">
        <v>3.2208333333333332</v>
      </c>
      <c r="G12" s="292">
        <f>MIN(G$6:G11)-1</f>
        <v>94</v>
      </c>
      <c r="H12" s="288"/>
    </row>
    <row r="13" spans="2:8">
      <c r="B13" s="288" t="s">
        <v>341</v>
      </c>
      <c r="C13" s="288" t="s">
        <v>342</v>
      </c>
      <c r="D13" s="288" t="s">
        <v>8</v>
      </c>
      <c r="E13" s="288" t="s">
        <v>6</v>
      </c>
      <c r="F13" s="290">
        <v>3.3138888888888887</v>
      </c>
      <c r="G13" s="292">
        <f>MIN(G$6:G12)-1</f>
        <v>93</v>
      </c>
      <c r="H13" s="288"/>
    </row>
    <row r="14" spans="2:8">
      <c r="B14" s="288" t="s">
        <v>344</v>
      </c>
      <c r="C14" s="288" t="s">
        <v>345</v>
      </c>
      <c r="D14" s="288" t="s">
        <v>8</v>
      </c>
      <c r="E14" s="288" t="s">
        <v>137</v>
      </c>
      <c r="F14" s="290">
        <v>3.4895833333333335</v>
      </c>
      <c r="G14" s="292">
        <f>MIN(G$6:G13)-1</f>
        <v>92</v>
      </c>
      <c r="H14" s="288"/>
    </row>
    <row r="15" spans="2:8">
      <c r="B15" s="288" t="s">
        <v>348</v>
      </c>
      <c r="C15" s="288" t="s">
        <v>31</v>
      </c>
      <c r="D15" s="288" t="s">
        <v>4</v>
      </c>
      <c r="E15" s="288" t="s">
        <v>7</v>
      </c>
      <c r="F15" s="290">
        <v>3.6895833333333332</v>
      </c>
      <c r="G15" s="292">
        <f>MIN(G$6:G14)-1</f>
        <v>91</v>
      </c>
      <c r="H15" s="288"/>
    </row>
    <row r="16" spans="2:8">
      <c r="B16" s="288" t="s">
        <v>349</v>
      </c>
      <c r="C16" s="297" t="s">
        <v>350</v>
      </c>
      <c r="D16" s="288" t="s">
        <v>8</v>
      </c>
      <c r="E16" s="288" t="s">
        <v>20</v>
      </c>
      <c r="F16" s="290">
        <v>3.7250000000000001</v>
      </c>
      <c r="G16" s="292">
        <f>MIN(G$6:G15)-1</f>
        <v>90</v>
      </c>
      <c r="H16" s="288"/>
    </row>
    <row r="17" spans="2:8">
      <c r="B17" s="288" t="s">
        <v>353</v>
      </c>
      <c r="C17" s="288" t="s">
        <v>33</v>
      </c>
      <c r="D17" s="288" t="s">
        <v>4</v>
      </c>
      <c r="E17" s="288" t="s">
        <v>7</v>
      </c>
      <c r="F17" s="290">
        <v>3.8194444444444446</v>
      </c>
      <c r="G17" s="292">
        <f>MIN(G$6:G16)-1</f>
        <v>89</v>
      </c>
      <c r="H17" s="288"/>
    </row>
    <row r="18" spans="2:8">
      <c r="B18" s="288" t="s">
        <v>355</v>
      </c>
      <c r="C18" s="288" t="s">
        <v>356</v>
      </c>
      <c r="D18" s="288" t="s">
        <v>8</v>
      </c>
      <c r="E18" s="288" t="s">
        <v>7</v>
      </c>
      <c r="F18" s="290">
        <v>4.0111111111111111</v>
      </c>
      <c r="G18" s="292">
        <f>MIN(G$6:G17)-1</f>
        <v>88</v>
      </c>
      <c r="H18" s="288"/>
    </row>
    <row r="19" spans="2:8">
      <c r="B19" s="288" t="s">
        <v>359</v>
      </c>
      <c r="C19" s="297" t="s">
        <v>270</v>
      </c>
      <c r="D19" s="288" t="s">
        <v>8</v>
      </c>
      <c r="E19" s="288" t="s">
        <v>5</v>
      </c>
      <c r="F19" s="290">
        <v>4.4354166666666668</v>
      </c>
      <c r="G19" s="292">
        <f>MIN(G$6:G18)-1</f>
        <v>87</v>
      </c>
      <c r="H19" s="288"/>
    </row>
    <row r="20" spans="2:8">
      <c r="G20" s="292"/>
    </row>
    <row r="21" spans="2:8" ht="18.75">
      <c r="B21" s="312" t="s">
        <v>253</v>
      </c>
      <c r="G21" s="292"/>
    </row>
    <row r="22" spans="2:8">
      <c r="B22" s="288" t="s">
        <v>321</v>
      </c>
      <c r="C22" s="288" t="s">
        <v>233</v>
      </c>
      <c r="D22" s="288" t="s">
        <v>4</v>
      </c>
      <c r="E22" s="288" t="s">
        <v>26</v>
      </c>
      <c r="F22" s="290">
        <v>2.0298611111111113</v>
      </c>
      <c r="G22" s="292">
        <v>99</v>
      </c>
      <c r="H22" s="288"/>
    </row>
    <row r="23" spans="2:8">
      <c r="B23" s="288" t="s">
        <v>322</v>
      </c>
      <c r="C23" s="297" t="s">
        <v>361</v>
      </c>
      <c r="D23" s="288" t="s">
        <v>10</v>
      </c>
      <c r="E23" s="288" t="s">
        <v>18</v>
      </c>
      <c r="F23" s="290">
        <v>2.4243055555555553</v>
      </c>
      <c r="G23" s="292">
        <f>MIN(G$22:G22)-1</f>
        <v>98</v>
      </c>
      <c r="H23" s="288"/>
    </row>
    <row r="24" spans="2:8">
      <c r="B24" s="288" t="s">
        <v>323</v>
      </c>
      <c r="C24" s="288" t="s">
        <v>83</v>
      </c>
      <c r="D24" s="288" t="s">
        <v>4</v>
      </c>
      <c r="E24" s="288" t="s">
        <v>26</v>
      </c>
      <c r="F24" s="290">
        <v>2.4624999999999999</v>
      </c>
      <c r="G24" s="292">
        <f>MIN(G$22:G23)-1</f>
        <v>97</v>
      </c>
      <c r="H24" s="288"/>
    </row>
    <row r="25" spans="2:8">
      <c r="B25" s="288" t="s">
        <v>324</v>
      </c>
      <c r="C25" s="288" t="s">
        <v>362</v>
      </c>
      <c r="D25" s="288" t="s">
        <v>4</v>
      </c>
      <c r="E25" s="288" t="s">
        <v>7</v>
      </c>
      <c r="F25" s="290">
        <v>2.4770833333333333</v>
      </c>
      <c r="G25" s="292">
        <f>MIN(G$22:G24)-1</f>
        <v>96</v>
      </c>
      <c r="H25" s="288"/>
    </row>
    <row r="26" spans="2:8">
      <c r="B26" s="288" t="s">
        <v>325</v>
      </c>
      <c r="C26" s="288" t="s">
        <v>87</v>
      </c>
      <c r="D26" s="288" t="s">
        <v>4</v>
      </c>
      <c r="E26" s="288" t="s">
        <v>20</v>
      </c>
      <c r="F26" s="290">
        <v>2.5062500000000001</v>
      </c>
      <c r="G26" s="292">
        <f>MIN(G$22:G25)-1</f>
        <v>95</v>
      </c>
      <c r="H26" s="288"/>
    </row>
    <row r="27" spans="2:8">
      <c r="B27" s="288" t="s">
        <v>326</v>
      </c>
      <c r="C27" s="288" t="s">
        <v>78</v>
      </c>
      <c r="D27" s="288" t="s">
        <v>4</v>
      </c>
      <c r="E27" s="288" t="s">
        <v>137</v>
      </c>
      <c r="F27" s="290">
        <v>2.5152777777777779</v>
      </c>
      <c r="G27" s="292">
        <f>MIN(G$22:G26)-1</f>
        <v>94</v>
      </c>
      <c r="H27" s="288"/>
    </row>
    <row r="28" spans="2:8">
      <c r="B28" s="288" t="s">
        <v>327</v>
      </c>
      <c r="C28" s="288" t="s">
        <v>363</v>
      </c>
      <c r="D28" s="288" t="s">
        <v>8</v>
      </c>
      <c r="E28" s="288" t="s">
        <v>340</v>
      </c>
      <c r="F28" s="290">
        <v>2.5493055555555553</v>
      </c>
      <c r="G28" s="292">
        <f>MIN(G$22:G27)-1</f>
        <v>93</v>
      </c>
      <c r="H28" s="288"/>
    </row>
    <row r="29" spans="2:8">
      <c r="B29" s="288" t="s">
        <v>328</v>
      </c>
      <c r="C29" s="288" t="s">
        <v>14</v>
      </c>
      <c r="D29" s="288" t="s">
        <v>10</v>
      </c>
      <c r="E29" s="288" t="s">
        <v>19</v>
      </c>
      <c r="F29" s="290">
        <v>2.6076388888888888</v>
      </c>
      <c r="G29" s="292">
        <f>MIN(G$22:G28)-1</f>
        <v>92</v>
      </c>
      <c r="H29" s="288"/>
    </row>
    <row r="30" spans="2:8">
      <c r="B30" s="288" t="s">
        <v>329</v>
      </c>
      <c r="C30" s="288" t="s">
        <v>80</v>
      </c>
      <c r="D30" s="288" t="s">
        <v>4</v>
      </c>
      <c r="E30" s="288" t="s">
        <v>6</v>
      </c>
      <c r="F30" s="290">
        <v>2.6166666666666667</v>
      </c>
      <c r="G30" s="292">
        <f>MIN(G$22:G29)-1</f>
        <v>91</v>
      </c>
      <c r="H30" s="288"/>
    </row>
    <row r="31" spans="2:8">
      <c r="B31" s="288" t="s">
        <v>330</v>
      </c>
      <c r="C31" s="288" t="s">
        <v>235</v>
      </c>
      <c r="D31" s="288" t="s">
        <v>10</v>
      </c>
      <c r="E31" s="288" t="s">
        <v>13</v>
      </c>
      <c r="F31" s="290">
        <v>2.6458333333333335</v>
      </c>
      <c r="G31" s="292">
        <f>MIN(G$22:G30)-1</f>
        <v>90</v>
      </c>
      <c r="H31" s="288"/>
    </row>
    <row r="32" spans="2:8">
      <c r="B32" s="288" t="s">
        <v>331</v>
      </c>
      <c r="C32" s="288" t="s">
        <v>16</v>
      </c>
      <c r="D32" s="288" t="s">
        <v>4</v>
      </c>
      <c r="E32" s="288" t="s">
        <v>20</v>
      </c>
      <c r="F32" s="290">
        <v>2.6958333333333333</v>
      </c>
      <c r="G32" s="292">
        <f>MIN(G$22:G31)-1</f>
        <v>89</v>
      </c>
      <c r="H32" s="288"/>
    </row>
    <row r="33" spans="2:8">
      <c r="B33" s="288" t="s">
        <v>337</v>
      </c>
      <c r="C33" s="288" t="s">
        <v>364</v>
      </c>
      <c r="D33" s="288" t="s">
        <v>4</v>
      </c>
      <c r="E33" s="288" t="s">
        <v>18</v>
      </c>
      <c r="F33" s="290">
        <v>2.84375</v>
      </c>
      <c r="G33" s="292">
        <f>MIN(G$22:G32)-1</f>
        <v>88</v>
      </c>
      <c r="H33" s="288"/>
    </row>
    <row r="34" spans="2:8">
      <c r="B34" s="288" t="s">
        <v>339</v>
      </c>
      <c r="C34" s="288" t="s">
        <v>365</v>
      </c>
      <c r="D34" s="288" t="s">
        <v>10</v>
      </c>
      <c r="E34" s="288" t="s">
        <v>20</v>
      </c>
      <c r="F34" s="290">
        <v>2.8625000000000003</v>
      </c>
      <c r="G34" s="292">
        <f>MIN(G$22:G33)-1</f>
        <v>87</v>
      </c>
      <c r="H34" s="288"/>
    </row>
    <row r="35" spans="2:8">
      <c r="B35" s="288" t="s">
        <v>343</v>
      </c>
      <c r="C35" s="288" t="s">
        <v>140</v>
      </c>
      <c r="D35" s="288" t="s">
        <v>4</v>
      </c>
      <c r="E35" s="288" t="s">
        <v>340</v>
      </c>
      <c r="F35" s="290">
        <v>2.8972222222222221</v>
      </c>
      <c r="G35" s="292">
        <f>MIN(G$22:G34)-1</f>
        <v>86</v>
      </c>
      <c r="H35" s="288"/>
    </row>
    <row r="36" spans="2:8">
      <c r="B36" s="288" t="s">
        <v>346</v>
      </c>
      <c r="C36" s="288" t="s">
        <v>170</v>
      </c>
      <c r="D36" s="288" t="s">
        <v>10</v>
      </c>
      <c r="E36" s="288" t="s">
        <v>32</v>
      </c>
      <c r="F36" s="290">
        <v>2.9756944444444446</v>
      </c>
      <c r="G36" s="292">
        <f>MIN(G$22:G35)-1</f>
        <v>85</v>
      </c>
      <c r="H36" s="288"/>
    </row>
    <row r="37" spans="2:8">
      <c r="B37" s="288" t="s">
        <v>347</v>
      </c>
      <c r="C37" s="288" t="s">
        <v>102</v>
      </c>
      <c r="D37" s="288" t="s">
        <v>10</v>
      </c>
      <c r="E37" s="288" t="s">
        <v>19</v>
      </c>
      <c r="F37" s="290">
        <v>3.0402777777777779</v>
      </c>
      <c r="G37" s="292">
        <f>MIN(G$22:G36)-1</f>
        <v>84</v>
      </c>
      <c r="H37" s="288"/>
    </row>
    <row r="38" spans="2:8">
      <c r="B38" s="288" t="s">
        <v>349</v>
      </c>
      <c r="C38" s="288" t="s">
        <v>30</v>
      </c>
      <c r="D38" s="288" t="s">
        <v>4</v>
      </c>
      <c r="E38" s="288" t="s">
        <v>18</v>
      </c>
      <c r="F38" s="290">
        <v>3.0923611111111113</v>
      </c>
      <c r="G38" s="292">
        <f>MIN(G$22:G37)-1</f>
        <v>83</v>
      </c>
      <c r="H38" s="288"/>
    </row>
    <row r="39" spans="2:8">
      <c r="B39" s="288" t="s">
        <v>352</v>
      </c>
      <c r="C39" s="288" t="s">
        <v>123</v>
      </c>
      <c r="D39" s="288" t="s">
        <v>10</v>
      </c>
      <c r="E39" s="288" t="s">
        <v>23</v>
      </c>
      <c r="F39" s="290">
        <v>3.1416666666666671</v>
      </c>
      <c r="G39" s="292">
        <f>MIN(G$22:G38)-1</f>
        <v>82</v>
      </c>
      <c r="H39" s="288"/>
    </row>
    <row r="40" spans="2:8">
      <c r="B40" s="288" t="s">
        <v>354</v>
      </c>
      <c r="C40" s="288" t="s">
        <v>90</v>
      </c>
      <c r="D40" s="288" t="s">
        <v>10</v>
      </c>
      <c r="E40" s="288" t="s">
        <v>32</v>
      </c>
      <c r="F40" s="290">
        <v>3.1895833333333332</v>
      </c>
      <c r="G40" s="292">
        <f>MIN(G$22:G39)-1</f>
        <v>81</v>
      </c>
      <c r="H40" s="288"/>
    </row>
    <row r="41" spans="2:8">
      <c r="B41" s="288" t="s">
        <v>357</v>
      </c>
      <c r="C41" s="288" t="s">
        <v>366</v>
      </c>
      <c r="D41" s="288" t="s">
        <v>8</v>
      </c>
      <c r="E41" s="288" t="s">
        <v>20</v>
      </c>
      <c r="F41" s="290">
        <v>3.3187500000000001</v>
      </c>
      <c r="G41" s="292">
        <f>MIN(G$22:G40)-1</f>
        <v>80</v>
      </c>
      <c r="H41" s="288"/>
    </row>
    <row r="42" spans="2:8">
      <c r="B42" s="288" t="s">
        <v>358</v>
      </c>
      <c r="C42" s="288" t="s">
        <v>181</v>
      </c>
      <c r="D42" s="288" t="s">
        <v>4</v>
      </c>
      <c r="E42" s="288" t="s">
        <v>7</v>
      </c>
      <c r="F42" s="290">
        <v>3.3291666666666671</v>
      </c>
      <c r="G42" s="292">
        <f>MIN(G$22:G41)-1</f>
        <v>79</v>
      </c>
      <c r="H42" s="288"/>
    </row>
    <row r="43" spans="2:8">
      <c r="B43" s="288" t="s">
        <v>367</v>
      </c>
      <c r="C43" s="288" t="s">
        <v>368</v>
      </c>
      <c r="D43" s="288" t="s">
        <v>8</v>
      </c>
      <c r="E43" s="288" t="s">
        <v>20</v>
      </c>
      <c r="F43" s="290">
        <v>3.4576388888888889</v>
      </c>
      <c r="G43" s="292">
        <f>MIN(G$22:G42)-1</f>
        <v>78</v>
      </c>
      <c r="H43" s="288"/>
    </row>
    <row r="44" spans="2:8">
      <c r="B44" s="288" t="s">
        <v>369</v>
      </c>
      <c r="C44" s="288" t="s">
        <v>184</v>
      </c>
      <c r="D44" s="288" t="s">
        <v>4</v>
      </c>
      <c r="E44" s="288" t="s">
        <v>60</v>
      </c>
      <c r="F44" s="290">
        <v>3.5833333333333335</v>
      </c>
      <c r="G44" s="292">
        <f>MIN(G$22:G43)-1</f>
        <v>77</v>
      </c>
      <c r="H44" s="288"/>
    </row>
    <row r="45" spans="2:8">
      <c r="B45" s="288" t="s">
        <v>370</v>
      </c>
      <c r="C45" s="288" t="s">
        <v>371</v>
      </c>
      <c r="D45" s="288" t="s">
        <v>4</v>
      </c>
      <c r="E45" s="288" t="s">
        <v>32</v>
      </c>
      <c r="F45" s="290">
        <v>3.588194444444444</v>
      </c>
      <c r="G45" s="292">
        <f>MIN(G$22:G44)-1</f>
        <v>76</v>
      </c>
      <c r="H45" s="288"/>
    </row>
    <row r="46" spans="2:8">
      <c r="B46" s="288" t="s">
        <v>372</v>
      </c>
      <c r="C46" s="288" t="s">
        <v>131</v>
      </c>
      <c r="D46" s="288" t="s">
        <v>8</v>
      </c>
      <c r="E46" s="288" t="s">
        <v>340</v>
      </c>
      <c r="F46" s="290">
        <v>3.629861111111111</v>
      </c>
      <c r="G46" s="292">
        <f>MIN(G$22:G45)-1</f>
        <v>75</v>
      </c>
      <c r="H46" s="288"/>
    </row>
    <row r="47" spans="2:8">
      <c r="B47" s="288" t="s">
        <v>373</v>
      </c>
      <c r="C47" s="288" t="s">
        <v>374</v>
      </c>
      <c r="D47" s="288" t="s">
        <v>8</v>
      </c>
      <c r="E47" s="288" t="s">
        <v>32</v>
      </c>
      <c r="F47" s="290">
        <v>3.7250000000000001</v>
      </c>
      <c r="G47" s="292">
        <f>MIN(G$22:G46)-1</f>
        <v>74</v>
      </c>
      <c r="H47" s="288"/>
    </row>
    <row r="48" spans="2:8">
      <c r="B48" s="288" t="s">
        <v>375</v>
      </c>
      <c r="C48" s="297" t="s">
        <v>376</v>
      </c>
      <c r="D48" s="288" t="s">
        <v>8</v>
      </c>
      <c r="E48" s="288" t="s">
        <v>20</v>
      </c>
      <c r="F48" s="290">
        <v>3.7743055555555554</v>
      </c>
      <c r="G48" s="292">
        <f>MIN(G$22:G47)-1</f>
        <v>73</v>
      </c>
      <c r="H48" s="288"/>
    </row>
    <row r="49" spans="2:8">
      <c r="B49" s="288" t="s">
        <v>377</v>
      </c>
      <c r="C49" s="288" t="s">
        <v>132</v>
      </c>
      <c r="D49" s="288" t="s">
        <v>4</v>
      </c>
      <c r="E49" s="288" t="s">
        <v>38</v>
      </c>
      <c r="F49" s="290">
        <v>3.7986111111111112</v>
      </c>
      <c r="G49" s="292">
        <f>MIN(G$22:G48)-1</f>
        <v>72</v>
      </c>
      <c r="H49" s="288"/>
    </row>
    <row r="52" spans="2:8" ht="18">
      <c r="B52" s="313" t="s">
        <v>43</v>
      </c>
    </row>
    <row r="54" spans="2:8">
      <c r="B54" s="288" t="s">
        <v>323</v>
      </c>
      <c r="C54" s="288" t="s">
        <v>173</v>
      </c>
      <c r="D54" s="288" t="s">
        <v>4</v>
      </c>
      <c r="E54" s="288" t="s">
        <v>39</v>
      </c>
      <c r="F54" s="290">
        <v>1.909027777777778</v>
      </c>
      <c r="G54" s="292">
        <v>99</v>
      </c>
      <c r="H54" s="288"/>
    </row>
    <row r="55" spans="2:8">
      <c r="B55" s="288" t="s">
        <v>324</v>
      </c>
      <c r="C55" s="288" t="s">
        <v>380</v>
      </c>
      <c r="D55" s="288" t="s">
        <v>10</v>
      </c>
      <c r="E55" s="288" t="s">
        <v>15</v>
      </c>
      <c r="F55" s="290">
        <v>1.9208333333333334</v>
      </c>
      <c r="G55" s="292">
        <f>MIN(G$54:G54)-1</f>
        <v>98</v>
      </c>
      <c r="H55" s="288"/>
    </row>
    <row r="56" spans="2:8">
      <c r="B56" s="288" t="s">
        <v>327</v>
      </c>
      <c r="C56" s="288" t="s">
        <v>382</v>
      </c>
      <c r="D56" s="288" t="s">
        <v>8</v>
      </c>
      <c r="E56" s="288" t="s">
        <v>18</v>
      </c>
      <c r="F56" s="290">
        <v>2.1583333333333332</v>
      </c>
      <c r="G56" s="292">
        <f>MIN(G$54:G55)-1</f>
        <v>97</v>
      </c>
      <c r="H56" s="288"/>
    </row>
    <row r="57" spans="2:8">
      <c r="B57" s="288" t="s">
        <v>384</v>
      </c>
      <c r="C57" s="288" t="s">
        <v>28</v>
      </c>
      <c r="D57" s="288" t="s">
        <v>4</v>
      </c>
      <c r="E57" s="288" t="s">
        <v>18</v>
      </c>
      <c r="F57" s="290">
        <v>2.2263888888888888</v>
      </c>
      <c r="G57" s="292">
        <f>MIN(G$54:G56)-1</f>
        <v>96</v>
      </c>
      <c r="H57" s="288"/>
    </row>
    <row r="58" spans="2:8">
      <c r="B58" s="288" t="s">
        <v>328</v>
      </c>
      <c r="C58" s="288" t="s">
        <v>385</v>
      </c>
      <c r="D58" s="288" t="s">
        <v>8</v>
      </c>
      <c r="E58" s="288" t="s">
        <v>18</v>
      </c>
      <c r="F58" s="290">
        <v>2.2437499999999999</v>
      </c>
      <c r="G58" s="292">
        <f>MIN(G$54:G57)-1</f>
        <v>95</v>
      </c>
      <c r="H58" s="288"/>
    </row>
    <row r="59" spans="2:8">
      <c r="B59" s="288" t="s">
        <v>329</v>
      </c>
      <c r="C59" s="288" t="s">
        <v>386</v>
      </c>
      <c r="D59" s="288" t="s">
        <v>8</v>
      </c>
      <c r="E59" s="288" t="s">
        <v>60</v>
      </c>
      <c r="F59" s="290">
        <v>2.2541666666666669</v>
      </c>
      <c r="G59" s="292">
        <f>MIN(G$54:G58)-1</f>
        <v>94</v>
      </c>
      <c r="H59" s="288"/>
    </row>
    <row r="60" spans="2:8">
      <c r="B60" s="288" t="s">
        <v>331</v>
      </c>
      <c r="C60" s="288" t="s">
        <v>141</v>
      </c>
      <c r="D60" s="288" t="s">
        <v>4</v>
      </c>
      <c r="E60" s="288" t="s">
        <v>64</v>
      </c>
      <c r="F60" s="290">
        <v>2.3555555555555556</v>
      </c>
      <c r="G60" s="292">
        <f>MIN(G$54:G59)-1</f>
        <v>93</v>
      </c>
      <c r="H60" s="288"/>
    </row>
    <row r="61" spans="2:8">
      <c r="B61" s="288" t="s">
        <v>332</v>
      </c>
      <c r="C61" s="288" t="s">
        <v>388</v>
      </c>
      <c r="D61" s="288" t="s">
        <v>10</v>
      </c>
      <c r="E61" s="288" t="s">
        <v>55</v>
      </c>
      <c r="F61" s="290">
        <v>2.3916666666666666</v>
      </c>
      <c r="G61" s="292">
        <f>MIN(G$54:G60)-1</f>
        <v>92</v>
      </c>
      <c r="H61" s="288"/>
    </row>
    <row r="62" spans="2:8">
      <c r="B62" s="288" t="s">
        <v>334</v>
      </c>
      <c r="C62" s="288" t="s">
        <v>36</v>
      </c>
      <c r="D62" s="288" t="s">
        <v>10</v>
      </c>
      <c r="E62" s="288" t="s">
        <v>46</v>
      </c>
      <c r="F62" s="290">
        <v>2.4034722222222222</v>
      </c>
      <c r="G62" s="292">
        <f>MIN(G$54:G61)-1</f>
        <v>91</v>
      </c>
      <c r="H62" s="288"/>
    </row>
    <row r="63" spans="2:8">
      <c r="B63" s="288" t="s">
        <v>389</v>
      </c>
      <c r="C63" s="288" t="s">
        <v>160</v>
      </c>
      <c r="D63" s="288" t="s">
        <v>4</v>
      </c>
      <c r="E63" s="288" t="s">
        <v>19</v>
      </c>
      <c r="F63" s="290">
        <v>2.4055555555555554</v>
      </c>
      <c r="G63" s="292">
        <f>MIN(G$54:G62)-1</f>
        <v>90</v>
      </c>
      <c r="H63" s="288"/>
    </row>
    <row r="64" spans="2:8">
      <c r="B64" s="288" t="s">
        <v>390</v>
      </c>
      <c r="C64" s="288" t="s">
        <v>50</v>
      </c>
      <c r="D64" s="288" t="s">
        <v>8</v>
      </c>
      <c r="E64" s="288" t="s">
        <v>35</v>
      </c>
      <c r="F64" s="290">
        <v>2.4069444444444446</v>
      </c>
      <c r="G64" s="292">
        <f>MIN(G$54:G63)-1</f>
        <v>89</v>
      </c>
      <c r="H64" s="288"/>
    </row>
    <row r="65" spans="2:8">
      <c r="B65" s="288" t="s">
        <v>391</v>
      </c>
      <c r="C65" s="288" t="s">
        <v>392</v>
      </c>
      <c r="D65" s="288" t="s">
        <v>8</v>
      </c>
      <c r="E65" s="288" t="s">
        <v>46</v>
      </c>
      <c r="F65" s="290">
        <v>2.4138888888888888</v>
      </c>
      <c r="G65" s="292">
        <f>MIN(G$54:G64)-1</f>
        <v>88</v>
      </c>
      <c r="H65" s="288"/>
    </row>
    <row r="66" spans="2:8">
      <c r="B66" s="288" t="s">
        <v>393</v>
      </c>
      <c r="C66" s="288" t="s">
        <v>394</v>
      </c>
      <c r="D66" s="288" t="s">
        <v>4</v>
      </c>
      <c r="E66" s="288" t="s">
        <v>39</v>
      </c>
      <c r="F66" s="290">
        <v>2.4347222222222222</v>
      </c>
      <c r="G66" s="292">
        <f>MIN(G$54:G65)-1</f>
        <v>87</v>
      </c>
      <c r="H66" s="288"/>
    </row>
    <row r="67" spans="2:8">
      <c r="B67" s="288" t="s">
        <v>337</v>
      </c>
      <c r="C67" s="288" t="s">
        <v>395</v>
      </c>
      <c r="D67" s="288" t="s">
        <v>8</v>
      </c>
      <c r="E67" s="288" t="s">
        <v>32</v>
      </c>
      <c r="F67" s="290">
        <v>2.4645833333333331</v>
      </c>
      <c r="G67" s="292">
        <f>MIN(G$54:G66)-1</f>
        <v>86</v>
      </c>
      <c r="H67" s="288"/>
    </row>
    <row r="68" spans="2:8">
      <c r="B68" s="288" t="s">
        <v>396</v>
      </c>
      <c r="C68" s="288" t="s">
        <v>397</v>
      </c>
      <c r="D68" s="288" t="s">
        <v>8</v>
      </c>
      <c r="E68" s="288" t="s">
        <v>32</v>
      </c>
      <c r="F68" s="290">
        <v>2.6027777777777779</v>
      </c>
      <c r="G68" s="292">
        <f>MIN(G$54:G67)-1</f>
        <v>85</v>
      </c>
      <c r="H68" s="288"/>
    </row>
    <row r="69" spans="2:8">
      <c r="B69" s="288" t="s">
        <v>344</v>
      </c>
      <c r="C69" s="288" t="s">
        <v>103</v>
      </c>
      <c r="D69" s="288" t="s">
        <v>4</v>
      </c>
      <c r="E69" s="288" t="s">
        <v>35</v>
      </c>
      <c r="F69" s="290">
        <v>2.692361111111111</v>
      </c>
      <c r="G69" s="292">
        <f>MIN(G$54:G68)-1</f>
        <v>84</v>
      </c>
      <c r="H69" s="288"/>
    </row>
    <row r="70" spans="2:8">
      <c r="B70" s="288" t="s">
        <v>348</v>
      </c>
      <c r="C70" s="288" t="s">
        <v>232</v>
      </c>
      <c r="D70" s="288" t="s">
        <v>4</v>
      </c>
      <c r="E70" s="288" t="s">
        <v>38</v>
      </c>
      <c r="F70" s="290">
        <v>2.7972222222222225</v>
      </c>
      <c r="G70" s="292">
        <f>MIN(G$54:G69)-1</f>
        <v>83</v>
      </c>
      <c r="H70" s="288"/>
    </row>
    <row r="71" spans="2:8">
      <c r="B71" s="288" t="s">
        <v>401</v>
      </c>
      <c r="C71" s="288" t="s">
        <v>258</v>
      </c>
      <c r="D71" s="288" t="s">
        <v>8</v>
      </c>
      <c r="E71" s="288" t="s">
        <v>18</v>
      </c>
      <c r="F71" s="290">
        <v>2.8874999999999997</v>
      </c>
      <c r="G71" s="292">
        <f>MIN(G$54:G70)-1</f>
        <v>82</v>
      </c>
      <c r="H71" s="288"/>
    </row>
    <row r="72" spans="2:8">
      <c r="B72" s="288" t="s">
        <v>355</v>
      </c>
      <c r="C72" s="288" t="s">
        <v>266</v>
      </c>
      <c r="D72" s="288" t="s">
        <v>8</v>
      </c>
      <c r="E72" s="288" t="s">
        <v>122</v>
      </c>
      <c r="F72" s="290">
        <v>2.9</v>
      </c>
      <c r="G72" s="292">
        <f>MIN(G$54:G71)-1</f>
        <v>81</v>
      </c>
      <c r="H72" s="288"/>
    </row>
    <row r="73" spans="2:8">
      <c r="B73" s="288" t="s">
        <v>403</v>
      </c>
      <c r="C73" s="288" t="s">
        <v>404</v>
      </c>
      <c r="D73" s="288" t="s">
        <v>8</v>
      </c>
      <c r="E73" s="288" t="s">
        <v>5</v>
      </c>
      <c r="F73" s="290">
        <v>2.9236111111111112</v>
      </c>
      <c r="G73" s="292">
        <f>MIN(G$54:G72)-1</f>
        <v>80</v>
      </c>
      <c r="H73" s="288"/>
    </row>
    <row r="74" spans="2:8">
      <c r="B74" s="288" t="s">
        <v>405</v>
      </c>
      <c r="C74" s="288" t="s">
        <v>406</v>
      </c>
      <c r="D74" s="288" t="s">
        <v>8</v>
      </c>
      <c r="E74" s="288" t="s">
        <v>55</v>
      </c>
      <c r="F74" s="290">
        <v>2.9854166666666671</v>
      </c>
      <c r="G74" s="292">
        <f>MIN(G$54:G73)-1</f>
        <v>79</v>
      </c>
      <c r="H74" s="288"/>
    </row>
    <row r="75" spans="2:8">
      <c r="B75" s="288" t="s">
        <v>407</v>
      </c>
      <c r="C75" s="288" t="s">
        <v>124</v>
      </c>
      <c r="D75" s="288" t="s">
        <v>8</v>
      </c>
      <c r="E75" s="288" t="s">
        <v>35</v>
      </c>
      <c r="F75" s="290">
        <v>2.9875000000000003</v>
      </c>
      <c r="G75" s="292">
        <f>MIN(G$54:G74)-1</f>
        <v>78</v>
      </c>
      <c r="H75" s="288"/>
    </row>
    <row r="76" spans="2:8">
      <c r="B76" s="288" t="s">
        <v>408</v>
      </c>
      <c r="C76" s="288" t="s">
        <v>91</v>
      </c>
      <c r="D76" s="288" t="s">
        <v>8</v>
      </c>
      <c r="E76" s="288" t="s">
        <v>46</v>
      </c>
      <c r="F76" s="290">
        <v>3.0236111111111108</v>
      </c>
      <c r="G76" s="292">
        <f>MIN(G$54:G75)-1</f>
        <v>77</v>
      </c>
      <c r="H76" s="288"/>
    </row>
    <row r="77" spans="2:8">
      <c r="B77" s="288" t="s">
        <v>409</v>
      </c>
      <c r="C77" s="288" t="s">
        <v>410</v>
      </c>
      <c r="D77" s="288" t="s">
        <v>4</v>
      </c>
      <c r="E77" s="288" t="s">
        <v>22</v>
      </c>
      <c r="F77" s="290">
        <v>3.0416666666666665</v>
      </c>
      <c r="G77" s="292">
        <f>MIN(G$54:G76)-1</f>
        <v>76</v>
      </c>
      <c r="H77" s="288"/>
    </row>
    <row r="78" spans="2:8">
      <c r="B78" s="288" t="s">
        <v>370</v>
      </c>
      <c r="C78" s="288" t="s">
        <v>143</v>
      </c>
      <c r="D78" s="288" t="s">
        <v>4</v>
      </c>
      <c r="E78" s="288" t="s">
        <v>55</v>
      </c>
      <c r="F78" s="290">
        <v>3.0583333333333336</v>
      </c>
      <c r="G78" s="292">
        <f>MIN(G$54:G77)-1</f>
        <v>75</v>
      </c>
      <c r="H78" s="288"/>
    </row>
    <row r="79" spans="2:8">
      <c r="B79" s="288" t="s">
        <v>411</v>
      </c>
      <c r="C79" s="288" t="s">
        <v>56</v>
      </c>
      <c r="D79" s="288" t="s">
        <v>10</v>
      </c>
      <c r="E79" s="288" t="s">
        <v>32</v>
      </c>
      <c r="F79" s="290">
        <v>3.1090277777777775</v>
      </c>
      <c r="G79" s="292">
        <f>MIN(G$54:G78)-1</f>
        <v>74</v>
      </c>
      <c r="H79" s="288"/>
    </row>
    <row r="80" spans="2:8">
      <c r="B80" s="288" t="s">
        <v>412</v>
      </c>
      <c r="C80" s="288" t="s">
        <v>413</v>
      </c>
      <c r="D80" s="288" t="s">
        <v>8</v>
      </c>
      <c r="E80" s="288" t="s">
        <v>19</v>
      </c>
      <c r="F80" s="290">
        <v>3.1166666666666667</v>
      </c>
      <c r="G80" s="292">
        <f>MIN(G$54:G79)-1</f>
        <v>73</v>
      </c>
      <c r="H80" s="288"/>
    </row>
    <row r="81" spans="2:8">
      <c r="B81" s="288" t="s">
        <v>372</v>
      </c>
      <c r="C81" s="288" t="s">
        <v>41</v>
      </c>
      <c r="D81" s="288" t="s">
        <v>10</v>
      </c>
      <c r="E81" s="288" t="s">
        <v>65</v>
      </c>
      <c r="F81" s="290">
        <v>3.1222222222222222</v>
      </c>
      <c r="G81" s="292">
        <f>MIN(G$54:G80)-1</f>
        <v>72</v>
      </c>
      <c r="H81" s="288"/>
    </row>
    <row r="82" spans="2:8">
      <c r="B82" s="288" t="s">
        <v>414</v>
      </c>
      <c r="C82" s="288" t="s">
        <v>415</v>
      </c>
      <c r="D82" s="288" t="s">
        <v>8</v>
      </c>
      <c r="E82" s="288" t="s">
        <v>38</v>
      </c>
      <c r="F82" s="290">
        <v>3.1833333333333336</v>
      </c>
      <c r="G82" s="292">
        <f>MIN(G$54:G81)-1</f>
        <v>71</v>
      </c>
      <c r="H82" s="288"/>
    </row>
    <row r="83" spans="2:8">
      <c r="B83" s="288" t="s">
        <v>416</v>
      </c>
      <c r="C83" s="288" t="s">
        <v>95</v>
      </c>
      <c r="D83" s="288" t="s">
        <v>10</v>
      </c>
      <c r="E83" s="288" t="s">
        <v>32</v>
      </c>
      <c r="F83" s="290">
        <v>3.2083333333333335</v>
      </c>
      <c r="G83" s="292">
        <f>MIN(G$54:G82)-1</f>
        <v>70</v>
      </c>
      <c r="H83" s="288"/>
    </row>
    <row r="84" spans="2:8">
      <c r="B84" s="288" t="s">
        <v>377</v>
      </c>
      <c r="C84" s="288" t="s">
        <v>417</v>
      </c>
      <c r="D84" s="288" t="s">
        <v>8</v>
      </c>
      <c r="E84" s="288" t="s">
        <v>32</v>
      </c>
      <c r="F84" s="290">
        <v>3.2694444444444444</v>
      </c>
      <c r="G84" s="292">
        <f>MIN(G$54:G83)-1</f>
        <v>69</v>
      </c>
      <c r="H84" s="288"/>
    </row>
    <row r="85" spans="2:8">
      <c r="B85" s="288" t="s">
        <v>418</v>
      </c>
      <c r="C85" s="288" t="s">
        <v>174</v>
      </c>
      <c r="D85" s="288" t="s">
        <v>4</v>
      </c>
      <c r="E85" s="288" t="s">
        <v>38</v>
      </c>
      <c r="F85" s="290">
        <v>3.5333333333333332</v>
      </c>
      <c r="G85" s="292">
        <f>MIN(G$54:G84)-1</f>
        <v>68</v>
      </c>
      <c r="H85" s="288"/>
    </row>
    <row r="86" spans="2:8">
      <c r="B86" s="288" t="s">
        <v>419</v>
      </c>
      <c r="C86" s="288" t="s">
        <v>420</v>
      </c>
      <c r="D86" s="288" t="s">
        <v>8</v>
      </c>
      <c r="E86" s="288" t="s">
        <v>65</v>
      </c>
      <c r="F86" s="290">
        <v>3.5909722222222222</v>
      </c>
      <c r="G86" s="292">
        <f>MIN(G$54:G85)-1</f>
        <v>67</v>
      </c>
      <c r="H86" s="288"/>
    </row>
    <row r="87" spans="2:8">
      <c r="B87" s="288" t="s">
        <v>421</v>
      </c>
      <c r="C87" s="288" t="s">
        <v>422</v>
      </c>
      <c r="D87" s="288" t="s">
        <v>8</v>
      </c>
      <c r="E87" s="288" t="s">
        <v>20</v>
      </c>
      <c r="F87" s="290">
        <v>3.6131944444444444</v>
      </c>
      <c r="G87" s="292">
        <f>MIN(G$54:G86)-1</f>
        <v>66</v>
      </c>
      <c r="H87" s="288"/>
    </row>
    <row r="88" spans="2:8">
      <c r="B88" s="288" t="s">
        <v>423</v>
      </c>
      <c r="C88" s="288" t="s">
        <v>139</v>
      </c>
      <c r="D88" s="288" t="s">
        <v>8</v>
      </c>
      <c r="E88" s="288" t="s">
        <v>46</v>
      </c>
      <c r="F88" s="290">
        <v>3.8118055555555554</v>
      </c>
      <c r="G88" s="292">
        <f>MIN(G$54:G87)-1</f>
        <v>65</v>
      </c>
      <c r="H88" s="288"/>
    </row>
    <row r="89" spans="2:8">
      <c r="B89" s="288" t="s">
        <v>424</v>
      </c>
      <c r="C89" s="288" t="s">
        <v>425</v>
      </c>
      <c r="D89" s="288" t="s">
        <v>8</v>
      </c>
      <c r="E89" s="288" t="s">
        <v>35</v>
      </c>
      <c r="F89" s="290">
        <v>3.9652777777777781</v>
      </c>
      <c r="G89" s="292">
        <f>MIN(G$54:G88)-1</f>
        <v>64</v>
      </c>
      <c r="H89" s="288"/>
    </row>
    <row r="90" spans="2:8">
      <c r="B90" s="288" t="s">
        <v>426</v>
      </c>
      <c r="C90" s="288" t="s">
        <v>427</v>
      </c>
      <c r="D90" s="288" t="s">
        <v>8</v>
      </c>
      <c r="E90" s="288" t="s">
        <v>35</v>
      </c>
      <c r="F90" s="290">
        <v>4.2465277777777777</v>
      </c>
      <c r="G90" s="292">
        <f>MIN(G$54:G89)-1</f>
        <v>63</v>
      </c>
      <c r="H90" s="288"/>
    </row>
    <row r="91" spans="2:8">
      <c r="B91" s="288" t="s">
        <v>428</v>
      </c>
      <c r="C91" s="288" t="s">
        <v>429</v>
      </c>
      <c r="D91" s="288" t="s">
        <v>8</v>
      </c>
      <c r="E91" s="288" t="s">
        <v>19</v>
      </c>
      <c r="F91" s="290">
        <v>4.4673611111111109</v>
      </c>
      <c r="G91" s="292">
        <f>MIN(G$54:G90)-1</f>
        <v>62</v>
      </c>
      <c r="H91" s="288"/>
    </row>
    <row r="92" spans="2:8">
      <c r="B92" s="288" t="s">
        <v>430</v>
      </c>
      <c r="C92" s="288" t="s">
        <v>431</v>
      </c>
      <c r="D92" s="288" t="s">
        <v>8</v>
      </c>
      <c r="E92" s="288" t="s">
        <v>19</v>
      </c>
      <c r="F92" s="290">
        <v>5.0027777777777773</v>
      </c>
      <c r="G92" s="292">
        <f>MIN(G$54:G91)-1</f>
        <v>61</v>
      </c>
      <c r="H92" s="288"/>
    </row>
    <row r="94" spans="2:8" ht="18">
      <c r="B94" s="313" t="s">
        <v>63</v>
      </c>
    </row>
    <row r="96" spans="2:8">
      <c r="B96" s="288" t="s">
        <v>326</v>
      </c>
      <c r="C96" s="288" t="s">
        <v>306</v>
      </c>
      <c r="D96" s="288" t="s">
        <v>10</v>
      </c>
      <c r="E96" s="288" t="s">
        <v>42</v>
      </c>
      <c r="F96" s="290">
        <v>2.182638888888889</v>
      </c>
      <c r="G96" s="292">
        <v>99</v>
      </c>
      <c r="H96" s="288"/>
    </row>
    <row r="97" spans="2:8">
      <c r="B97" s="288" t="s">
        <v>329</v>
      </c>
      <c r="C97" s="288" t="s">
        <v>58</v>
      </c>
      <c r="D97" s="288" t="s">
        <v>4</v>
      </c>
      <c r="E97" s="288" t="s">
        <v>19</v>
      </c>
      <c r="F97" s="290">
        <v>2.3784722222222223</v>
      </c>
      <c r="G97" s="292">
        <f>MIN(G$96:G96)-1</f>
        <v>98</v>
      </c>
      <c r="H97" s="288"/>
    </row>
    <row r="98" spans="2:8">
      <c r="B98" s="288" t="s">
        <v>387</v>
      </c>
      <c r="C98" s="288" t="s">
        <v>432</v>
      </c>
      <c r="D98" s="288" t="s">
        <v>8</v>
      </c>
      <c r="E98" s="288" t="s">
        <v>42</v>
      </c>
      <c r="F98" s="290">
        <v>2.4069444444444446</v>
      </c>
      <c r="G98" s="292">
        <f>MIN(G$96:G97)-1</f>
        <v>97</v>
      </c>
      <c r="H98" s="288"/>
    </row>
    <row r="99" spans="2:8">
      <c r="B99" s="288" t="s">
        <v>389</v>
      </c>
      <c r="C99" s="297" t="s">
        <v>433</v>
      </c>
      <c r="D99" s="288" t="s">
        <v>10</v>
      </c>
      <c r="E99" s="288" t="s">
        <v>65</v>
      </c>
      <c r="F99" s="290">
        <v>2.6145833333333335</v>
      </c>
      <c r="G99" s="292">
        <f>MIN(G$96:G98)-1</f>
        <v>96</v>
      </c>
      <c r="H99" s="288"/>
    </row>
    <row r="100" spans="2:8">
      <c r="B100" s="288" t="s">
        <v>338</v>
      </c>
      <c r="C100" s="288" t="s">
        <v>93</v>
      </c>
      <c r="D100" s="288" t="s">
        <v>4</v>
      </c>
      <c r="E100" s="288" t="s">
        <v>55</v>
      </c>
      <c r="F100" s="290">
        <v>2.869444444444444</v>
      </c>
      <c r="G100" s="292">
        <f>MIN(G$96:G99)-1</f>
        <v>95</v>
      </c>
      <c r="H100" s="288"/>
    </row>
    <row r="101" spans="2:8">
      <c r="B101" s="288" t="s">
        <v>396</v>
      </c>
      <c r="C101" s="288" t="s">
        <v>434</v>
      </c>
      <c r="D101" s="288" t="s">
        <v>8</v>
      </c>
      <c r="E101" s="288" t="s">
        <v>42</v>
      </c>
      <c r="F101" s="290">
        <v>3.0180555555555557</v>
      </c>
      <c r="G101" s="292">
        <f>MIN(G$96:G100)-1</f>
        <v>94</v>
      </c>
      <c r="H101" s="288"/>
    </row>
    <row r="102" spans="2:8">
      <c r="B102" s="288" t="s">
        <v>343</v>
      </c>
      <c r="C102" s="288" t="s">
        <v>435</v>
      </c>
      <c r="D102" s="288" t="s">
        <v>4</v>
      </c>
      <c r="E102" s="288" t="s">
        <v>32</v>
      </c>
      <c r="F102" s="290">
        <v>3.1083333333333329</v>
      </c>
      <c r="G102" s="292">
        <f>MIN(G$96:G101)-1</f>
        <v>93</v>
      </c>
      <c r="H102" s="288"/>
    </row>
    <row r="103" spans="2:8">
      <c r="B103" s="288" t="s">
        <v>344</v>
      </c>
      <c r="C103" s="288" t="s">
        <v>53</v>
      </c>
      <c r="D103" s="288" t="s">
        <v>8</v>
      </c>
      <c r="E103" s="288" t="s">
        <v>42</v>
      </c>
      <c r="F103" s="290">
        <v>3.1875</v>
      </c>
      <c r="G103" s="292">
        <f>MIN(G$96:G102)-1</f>
        <v>92</v>
      </c>
      <c r="H103" s="288"/>
    </row>
    <row r="104" spans="2:8">
      <c r="B104" s="288" t="s">
        <v>398</v>
      </c>
      <c r="C104" s="288" t="s">
        <v>436</v>
      </c>
      <c r="D104" s="288" t="s">
        <v>8</v>
      </c>
      <c r="E104" s="288" t="s">
        <v>55</v>
      </c>
      <c r="F104" s="290">
        <v>3.3013888888888889</v>
      </c>
      <c r="G104" s="292">
        <f>MIN(G$96:G103)-1</f>
        <v>91</v>
      </c>
      <c r="H104" s="288"/>
    </row>
    <row r="105" spans="2:8">
      <c r="B105" s="288" t="s">
        <v>346</v>
      </c>
      <c r="C105" s="288" t="s">
        <v>133</v>
      </c>
      <c r="D105" s="288" t="s">
        <v>4</v>
      </c>
      <c r="E105" s="288" t="s">
        <v>15</v>
      </c>
      <c r="F105" s="290">
        <v>3.3090277777777781</v>
      </c>
      <c r="G105" s="292">
        <f>MIN(G$96:G104)-1</f>
        <v>90</v>
      </c>
      <c r="H105" s="288"/>
    </row>
    <row r="106" spans="2:8">
      <c r="B106" s="288" t="s">
        <v>399</v>
      </c>
      <c r="C106" s="288" t="s">
        <v>437</v>
      </c>
      <c r="D106" s="288" t="s">
        <v>8</v>
      </c>
      <c r="E106" s="288" t="s">
        <v>65</v>
      </c>
      <c r="F106" s="290">
        <v>3.5201388888888889</v>
      </c>
      <c r="G106" s="292">
        <f>MIN(G$96:G105)-1</f>
        <v>89</v>
      </c>
      <c r="H106" s="288"/>
    </row>
    <row r="107" spans="2:8">
      <c r="B107" s="288" t="s">
        <v>351</v>
      </c>
      <c r="C107" s="288" t="s">
        <v>96</v>
      </c>
      <c r="D107" s="288" t="s">
        <v>8</v>
      </c>
      <c r="E107" s="288" t="s">
        <v>65</v>
      </c>
      <c r="F107" s="290">
        <v>3.6847222222222222</v>
      </c>
      <c r="G107" s="292">
        <f>MIN(G$96:G106)-1</f>
        <v>88</v>
      </c>
      <c r="H107" s="288"/>
    </row>
    <row r="108" spans="2:8">
      <c r="B108" s="288" t="s">
        <v>353</v>
      </c>
      <c r="C108" s="288" t="s">
        <v>438</v>
      </c>
      <c r="D108" s="288" t="s">
        <v>8</v>
      </c>
      <c r="E108" s="288" t="s">
        <v>104</v>
      </c>
      <c r="F108" s="290">
        <v>3.9027777777777781</v>
      </c>
      <c r="G108" s="292">
        <f>MIN(G$96:G107)-1</f>
        <v>87</v>
      </c>
      <c r="H108" s="288"/>
    </row>
    <row r="109" spans="2:8">
      <c r="B109" s="288" t="s">
        <v>354</v>
      </c>
      <c r="C109" s="288" t="s">
        <v>298</v>
      </c>
      <c r="D109" s="288" t="s">
        <v>8</v>
      </c>
      <c r="E109" s="288" t="s">
        <v>42</v>
      </c>
      <c r="F109" s="290">
        <v>3.9527777777777775</v>
      </c>
      <c r="G109" s="292">
        <f>MIN(G$96:G108)-1</f>
        <v>86</v>
      </c>
      <c r="H109" s="288"/>
    </row>
    <row r="110" spans="2:8">
      <c r="B110" s="288" t="s">
        <v>400</v>
      </c>
      <c r="C110" s="288" t="s">
        <v>97</v>
      </c>
      <c r="D110" s="288" t="s">
        <v>10</v>
      </c>
      <c r="E110" s="288" t="s">
        <v>65</v>
      </c>
      <c r="F110" s="290">
        <v>4.0076388888888888</v>
      </c>
      <c r="G110" s="292">
        <f>MIN(G$96:G109)-1</f>
        <v>85</v>
      </c>
      <c r="H110" s="288"/>
    </row>
    <row r="111" spans="2:8">
      <c r="B111" s="288" t="s">
        <v>402</v>
      </c>
      <c r="C111" s="288" t="s">
        <v>126</v>
      </c>
      <c r="D111" s="288" t="s">
        <v>10</v>
      </c>
      <c r="E111" s="288" t="s">
        <v>35</v>
      </c>
      <c r="F111" s="290">
        <v>4.0541666666666663</v>
      </c>
      <c r="G111" s="292">
        <f>MIN(G$96:G110)-1</f>
        <v>84</v>
      </c>
      <c r="H111" s="288"/>
    </row>
    <row r="112" spans="2:8">
      <c r="B112" s="288" t="s">
        <v>355</v>
      </c>
      <c r="C112" s="288" t="s">
        <v>180</v>
      </c>
      <c r="D112" s="288" t="s">
        <v>8</v>
      </c>
      <c r="E112" s="288" t="s">
        <v>46</v>
      </c>
      <c r="F112" s="290">
        <v>4.8729166666666668</v>
      </c>
      <c r="G112" s="292">
        <f>MIN(G$96:G111)-1</f>
        <v>83</v>
      </c>
      <c r="H112" s="288"/>
    </row>
    <row r="114" spans="2:8" s="315" customFormat="1" ht="21">
      <c r="B114" s="314" t="s">
        <v>440</v>
      </c>
    </row>
    <row r="116" spans="2:8">
      <c r="B116" s="288" t="s">
        <v>378</v>
      </c>
      <c r="C116" s="288" t="s">
        <v>439</v>
      </c>
      <c r="D116" s="288" t="s">
        <v>8</v>
      </c>
      <c r="E116" s="288" t="s">
        <v>38</v>
      </c>
      <c r="F116" s="290">
        <v>1.8868055555555554</v>
      </c>
      <c r="G116" s="288">
        <v>99</v>
      </c>
      <c r="H116" s="288"/>
    </row>
    <row r="117" spans="2:8">
      <c r="B117" s="288" t="s">
        <v>324</v>
      </c>
      <c r="C117" s="288" t="s">
        <v>99</v>
      </c>
      <c r="D117" s="288" t="s">
        <v>10</v>
      </c>
      <c r="E117" s="288" t="s">
        <v>104</v>
      </c>
      <c r="F117" s="290">
        <v>3.2277777777777779</v>
      </c>
      <c r="G117" s="288">
        <v>98</v>
      </c>
      <c r="H117" s="288"/>
    </row>
    <row r="119" spans="2:8" ht="18">
      <c r="B119" s="313" t="s">
        <v>69</v>
      </c>
    </row>
    <row r="121" spans="2:8">
      <c r="B121" s="288" t="s">
        <v>381</v>
      </c>
      <c r="C121" s="288" t="s">
        <v>169</v>
      </c>
      <c r="D121" s="288" t="s">
        <v>4</v>
      </c>
      <c r="E121" s="288" t="s">
        <v>62</v>
      </c>
      <c r="F121" s="290">
        <v>2.5784722222222221</v>
      </c>
      <c r="G121" s="288">
        <v>99</v>
      </c>
      <c r="H121" s="288"/>
    </row>
    <row r="122" spans="2:8">
      <c r="B122" s="288" t="s">
        <v>383</v>
      </c>
      <c r="C122" s="288" t="s">
        <v>441</v>
      </c>
      <c r="D122" s="288" t="s">
        <v>4</v>
      </c>
      <c r="E122" s="288" t="s">
        <v>64</v>
      </c>
      <c r="F122" s="290">
        <v>2.9368055555555554</v>
      </c>
      <c r="G122" s="288">
        <v>98</v>
      </c>
      <c r="H122" s="288"/>
    </row>
    <row r="124" spans="2:8" ht="18">
      <c r="B124" s="313" t="s">
        <v>74</v>
      </c>
    </row>
    <row r="126" spans="2:8">
      <c r="B126" s="288" t="s">
        <v>379</v>
      </c>
      <c r="C126" s="288" t="s">
        <v>442</v>
      </c>
      <c r="D126" s="288" t="s">
        <v>8</v>
      </c>
      <c r="E126" s="288" t="s">
        <v>71</v>
      </c>
      <c r="F126" s="290">
        <v>1.3395833333333333</v>
      </c>
      <c r="G126" s="288">
        <v>99</v>
      </c>
      <c r="H126" s="288"/>
    </row>
    <row r="127" spans="2:8">
      <c r="B127" s="288" t="s">
        <v>324</v>
      </c>
      <c r="C127" s="288" t="s">
        <v>443</v>
      </c>
      <c r="D127" s="288" t="s">
        <v>8</v>
      </c>
      <c r="E127" s="288" t="s">
        <v>71</v>
      </c>
      <c r="F127" s="290">
        <v>1.4923611111111112</v>
      </c>
      <c r="G127" s="288">
        <v>98</v>
      </c>
      <c r="H127" s="288"/>
    </row>
    <row r="128" spans="2:8">
      <c r="B128" s="288" t="s">
        <v>325</v>
      </c>
      <c r="C128" s="288" t="s">
        <v>444</v>
      </c>
      <c r="D128" s="288" t="s">
        <v>10</v>
      </c>
      <c r="E128" s="288" t="s">
        <v>18</v>
      </c>
      <c r="F128" s="290">
        <v>1.653472222222222</v>
      </c>
      <c r="G128" s="288">
        <v>97</v>
      </c>
      <c r="H128" s="288"/>
    </row>
    <row r="131" spans="2:8" ht="18">
      <c r="B131" s="313" t="s">
        <v>79</v>
      </c>
    </row>
    <row r="133" spans="2:8">
      <c r="B133" s="288" t="s">
        <v>378</v>
      </c>
      <c r="C133" s="288" t="s">
        <v>445</v>
      </c>
      <c r="D133" s="288" t="s">
        <v>4</v>
      </c>
      <c r="E133" s="288" t="s">
        <v>81</v>
      </c>
      <c r="F133" s="289">
        <v>0.81319444444444444</v>
      </c>
      <c r="G133" s="288">
        <v>99</v>
      </c>
      <c r="H133" s="288"/>
    </row>
  </sheetData>
  <sortState xmlns:xlrd2="http://schemas.microsoft.com/office/spreadsheetml/2017/richdata2" ref="B126:G128">
    <sortCondition ref="F126:F128"/>
  </sortState>
  <hyperlinks>
    <hyperlink ref="C16" r:id="rId1" display="http://www.strava.com/athletes/15099482" xr:uid="{4C975863-ACBD-4A63-8FCA-EA04C173135C}"/>
    <hyperlink ref="C19" r:id="rId2" display="http://www.strava.com/athletes/59351876" xr:uid="{0CA21847-8115-418E-B9E3-FA7A217E903B}"/>
    <hyperlink ref="C23" r:id="rId3" display="http://www.facebook.com/keith.tonkin.18" xr:uid="{98B8C889-3EB7-46EF-A9E9-7C5510B451C1}"/>
    <hyperlink ref="C48" r:id="rId4" display="http://www.strava.com/athletes/10120509" xr:uid="{4DA12E4F-07D9-4EA9-85EF-BA885C83DE51}"/>
    <hyperlink ref="C99" r:id="rId5" display="http://www.facebook.com/Christine.Kiddier" xr:uid="{0DB03292-DFE9-4F49-ABE6-AF9DD7B297C7}"/>
  </hyperlinks>
  <pageMargins left="0.7" right="0.7" top="0.75" bottom="0.75" header="0.3" footer="0.3"/>
  <pageSetup paperSize="9" orientation="portrait" horizontalDpi="4294967293" verticalDpi="4294967293" r:id="rId6"/>
  <drawing r:id="rId7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57EAB7B-F180-4C2A-A4DE-5A418BD74F3D}">
  <dimension ref="B2:H97"/>
  <sheetViews>
    <sheetView topLeftCell="A17" zoomScale="115" zoomScaleNormal="115" workbookViewId="0">
      <selection activeCell="C31" sqref="C31"/>
    </sheetView>
  </sheetViews>
  <sheetFormatPr defaultRowHeight="15"/>
  <cols>
    <col min="3" max="3" width="42" bestFit="1" customWidth="1"/>
  </cols>
  <sheetData>
    <row r="2" spans="2:7" s="309" customFormat="1" ht="18.75">
      <c r="B2" s="308" t="s">
        <v>446</v>
      </c>
    </row>
    <row r="4" spans="2:7" ht="18.75">
      <c r="B4" s="308" t="s">
        <v>252</v>
      </c>
    </row>
    <row r="5" spans="2:7">
      <c r="B5" s="288" t="s">
        <v>321</v>
      </c>
      <c r="C5" s="288" t="s">
        <v>163</v>
      </c>
      <c r="D5" s="288" t="s">
        <v>4</v>
      </c>
      <c r="E5" s="288" t="s">
        <v>137</v>
      </c>
      <c r="F5" s="288">
        <v>99</v>
      </c>
      <c r="G5" s="288"/>
    </row>
    <row r="6" spans="2:7">
      <c r="B6" s="288" t="s">
        <v>378</v>
      </c>
      <c r="C6" s="288" t="s">
        <v>168</v>
      </c>
      <c r="D6" s="288" t="s">
        <v>10</v>
      </c>
      <c r="E6" s="288" t="s">
        <v>26</v>
      </c>
      <c r="F6" s="292">
        <f>MIN(F$5:F5)-1</f>
        <v>98</v>
      </c>
      <c r="G6" s="288"/>
    </row>
    <row r="7" spans="2:7">
      <c r="B7" s="288" t="s">
        <v>449</v>
      </c>
      <c r="C7" s="288" t="s">
        <v>164</v>
      </c>
      <c r="D7" s="288" t="s">
        <v>4</v>
      </c>
      <c r="E7" s="288" t="s">
        <v>7</v>
      </c>
      <c r="F7" s="292">
        <f>MIN(F$5:F6)-1</f>
        <v>97</v>
      </c>
      <c r="G7" s="288"/>
    </row>
    <row r="8" spans="2:7">
      <c r="B8" s="288" t="s">
        <v>379</v>
      </c>
      <c r="C8" s="288" t="s">
        <v>333</v>
      </c>
      <c r="D8" s="288" t="s">
        <v>4</v>
      </c>
      <c r="E8" s="288" t="s">
        <v>137</v>
      </c>
      <c r="F8" s="292">
        <f>MIN(F$5:F7)-1</f>
        <v>96</v>
      </c>
      <c r="G8" s="288"/>
    </row>
    <row r="9" spans="2:7">
      <c r="B9" s="288" t="s">
        <v>322</v>
      </c>
      <c r="C9" s="288" t="s">
        <v>86</v>
      </c>
      <c r="D9" s="288" t="s">
        <v>4</v>
      </c>
      <c r="E9" s="288" t="s">
        <v>7</v>
      </c>
      <c r="F9" s="292">
        <f>MIN(F$5:F8)-1</f>
        <v>95</v>
      </c>
      <c r="G9" s="288"/>
    </row>
    <row r="10" spans="2:7">
      <c r="B10" s="288" t="s">
        <v>323</v>
      </c>
      <c r="C10" s="288" t="s">
        <v>183</v>
      </c>
      <c r="D10" s="288" t="s">
        <v>11</v>
      </c>
      <c r="E10" s="288" t="s">
        <v>18</v>
      </c>
      <c r="F10" s="292">
        <f>MIN(F$5:F9)-1</f>
        <v>94</v>
      </c>
      <c r="G10" s="288"/>
    </row>
    <row r="11" spans="2:7">
      <c r="B11" s="288" t="s">
        <v>324</v>
      </c>
      <c r="C11" s="288" t="s">
        <v>61</v>
      </c>
      <c r="D11" s="288" t="s">
        <v>4</v>
      </c>
      <c r="E11" s="288" t="s">
        <v>13</v>
      </c>
      <c r="F11" s="292">
        <f>MIN(F$5:F10)-1</f>
        <v>93</v>
      </c>
      <c r="G11" s="288"/>
    </row>
    <row r="12" spans="2:7">
      <c r="B12" s="288" t="s">
        <v>381</v>
      </c>
      <c r="C12" s="288" t="s">
        <v>121</v>
      </c>
      <c r="D12" s="288" t="s">
        <v>10</v>
      </c>
      <c r="E12" s="288" t="s">
        <v>18</v>
      </c>
      <c r="F12" s="292">
        <f>MIN(F$5:F11)-1</f>
        <v>92</v>
      </c>
      <c r="G12" s="288"/>
    </row>
    <row r="13" spans="2:7">
      <c r="B13" s="288" t="s">
        <v>326</v>
      </c>
      <c r="C13" s="297" t="s">
        <v>466</v>
      </c>
      <c r="D13" s="288" t="s">
        <v>4</v>
      </c>
      <c r="E13" s="288" t="s">
        <v>5</v>
      </c>
      <c r="F13" s="292">
        <f>MIN(F$5:F12)-1</f>
        <v>91</v>
      </c>
      <c r="G13" s="288"/>
    </row>
    <row r="14" spans="2:7">
      <c r="B14" s="288" t="s">
        <v>327</v>
      </c>
      <c r="C14" s="288" t="s">
        <v>315</v>
      </c>
      <c r="D14" s="288" t="s">
        <v>303</v>
      </c>
      <c r="E14" s="288" t="s">
        <v>7</v>
      </c>
      <c r="F14" s="292">
        <f>MIN(F$5:F13)-1</f>
        <v>90</v>
      </c>
      <c r="G14" s="288"/>
    </row>
    <row r="15" spans="2:7">
      <c r="B15" s="288" t="s">
        <v>454</v>
      </c>
      <c r="C15" s="288" t="s">
        <v>467</v>
      </c>
      <c r="D15" s="288" t="s">
        <v>4</v>
      </c>
      <c r="E15" s="288" t="s">
        <v>7</v>
      </c>
      <c r="F15" s="292">
        <f>MIN(F$5:F14)-1</f>
        <v>89</v>
      </c>
      <c r="G15" s="288"/>
    </row>
    <row r="16" spans="2:7">
      <c r="B16" s="288" t="s">
        <v>383</v>
      </c>
      <c r="C16" s="288" t="s">
        <v>356</v>
      </c>
      <c r="D16" s="288" t="s">
        <v>8</v>
      </c>
      <c r="E16" s="288" t="s">
        <v>20</v>
      </c>
      <c r="F16" s="292">
        <f>MIN(F$5:F15)-1</f>
        <v>88</v>
      </c>
      <c r="G16" s="288"/>
    </row>
    <row r="17" spans="2:7">
      <c r="B17" s="288" t="s">
        <v>384</v>
      </c>
      <c r="C17" s="288" t="s">
        <v>317</v>
      </c>
      <c r="D17" s="288" t="s">
        <v>4</v>
      </c>
      <c r="E17" s="288" t="s">
        <v>60</v>
      </c>
      <c r="F17" s="292">
        <f>MIN(F$5:F16)-1</f>
        <v>87</v>
      </c>
      <c r="G17" s="288"/>
    </row>
    <row r="18" spans="2:7">
      <c r="B18" s="288" t="s">
        <v>328</v>
      </c>
      <c r="C18" s="288" t="s">
        <v>264</v>
      </c>
      <c r="D18" s="288" t="s">
        <v>10</v>
      </c>
      <c r="E18" s="288" t="s">
        <v>60</v>
      </c>
      <c r="F18" s="292">
        <f>MIN(F$5:F17)-1</f>
        <v>86</v>
      </c>
    </row>
    <row r="19" spans="2:7" ht="18.75">
      <c r="B19" s="312" t="s">
        <v>253</v>
      </c>
      <c r="F19" s="292"/>
    </row>
    <row r="20" spans="2:7">
      <c r="B20" s="288" t="s">
        <v>321</v>
      </c>
      <c r="C20" s="288" t="s">
        <v>233</v>
      </c>
      <c r="D20" s="288" t="s">
        <v>4</v>
      </c>
      <c r="E20" s="288" t="s">
        <v>26</v>
      </c>
      <c r="F20" s="292">
        <v>99</v>
      </c>
      <c r="G20" s="288"/>
    </row>
    <row r="21" spans="2:7">
      <c r="B21" s="288" t="s">
        <v>449</v>
      </c>
      <c r="C21" s="288" t="s">
        <v>361</v>
      </c>
      <c r="D21" s="288" t="s">
        <v>10</v>
      </c>
      <c r="E21" s="288" t="s">
        <v>18</v>
      </c>
      <c r="F21" s="292">
        <f>MIN(F$20:F20)-1</f>
        <v>98</v>
      </c>
      <c r="G21" s="288"/>
    </row>
    <row r="22" spans="2:7">
      <c r="B22" s="288" t="s">
        <v>379</v>
      </c>
      <c r="C22" s="288" t="s">
        <v>362</v>
      </c>
      <c r="D22" s="288" t="s">
        <v>4</v>
      </c>
      <c r="E22" s="288" t="s">
        <v>7</v>
      </c>
      <c r="F22" s="292">
        <f>MIN(F$20:F21)-1</f>
        <v>97</v>
      </c>
      <c r="G22" s="288"/>
    </row>
    <row r="23" spans="2:7">
      <c r="B23" s="288" t="s">
        <v>323</v>
      </c>
      <c r="C23" s="288" t="s">
        <v>14</v>
      </c>
      <c r="D23" s="288" t="s">
        <v>10</v>
      </c>
      <c r="E23" s="288" t="s">
        <v>19</v>
      </c>
      <c r="F23" s="292">
        <f>MIN(F$20:F22)-1</f>
        <v>96</v>
      </c>
      <c r="G23" s="288"/>
    </row>
    <row r="24" spans="2:7">
      <c r="B24" s="288" t="s">
        <v>324</v>
      </c>
      <c r="C24" s="288" t="s">
        <v>235</v>
      </c>
      <c r="D24" s="288" t="s">
        <v>10</v>
      </c>
      <c r="E24" s="288" t="s">
        <v>13</v>
      </c>
      <c r="F24" s="292">
        <f>MIN(F$20:F23)-1</f>
        <v>95</v>
      </c>
      <c r="G24" s="288"/>
    </row>
    <row r="25" spans="2:7">
      <c r="B25" s="288" t="s">
        <v>381</v>
      </c>
      <c r="C25" t="s">
        <v>461</v>
      </c>
      <c r="D25" s="288" t="s">
        <v>4</v>
      </c>
      <c r="E25" s="288" t="s">
        <v>38</v>
      </c>
      <c r="F25" s="292">
        <f>MIN(F$20:F24)-1</f>
        <v>94</v>
      </c>
      <c r="G25" s="288"/>
    </row>
    <row r="26" spans="2:7">
      <c r="B26" s="288" t="s">
        <v>325</v>
      </c>
      <c r="C26" s="288" t="s">
        <v>173</v>
      </c>
      <c r="D26" s="288" t="s">
        <v>4</v>
      </c>
      <c r="E26" s="288" t="s">
        <v>39</v>
      </c>
      <c r="F26" s="292">
        <f>MIN(F$20:F25)-1</f>
        <v>93</v>
      </c>
      <c r="G26" s="288"/>
    </row>
    <row r="27" spans="2:7">
      <c r="B27" s="288" t="s">
        <v>326</v>
      </c>
      <c r="C27" s="288" t="s">
        <v>462</v>
      </c>
      <c r="D27" s="288" t="s">
        <v>4</v>
      </c>
      <c r="E27" s="288" t="s">
        <v>20</v>
      </c>
      <c r="F27" s="292">
        <f>MIN(F$20:F26)-1</f>
        <v>92</v>
      </c>
      <c r="G27" s="288"/>
    </row>
    <row r="28" spans="2:7">
      <c r="B28" s="288" t="s">
        <v>453</v>
      </c>
      <c r="C28" s="288" t="s">
        <v>181</v>
      </c>
      <c r="D28" s="288" t="s">
        <v>4</v>
      </c>
      <c r="E28" s="288" t="s">
        <v>7</v>
      </c>
      <c r="F28" s="292">
        <f>MIN(F$20:F27)-1</f>
        <v>91</v>
      </c>
      <c r="G28" s="288"/>
    </row>
    <row r="29" spans="2:7">
      <c r="B29" s="288" t="s">
        <v>327</v>
      </c>
      <c r="C29" s="288" t="s">
        <v>30</v>
      </c>
      <c r="D29" s="288" t="s">
        <v>4</v>
      </c>
      <c r="E29" s="288" t="s">
        <v>18</v>
      </c>
      <c r="F29" s="292">
        <f>MIN(F$20:F28)-1</f>
        <v>90</v>
      </c>
      <c r="G29" s="288"/>
    </row>
    <row r="30" spans="2:7">
      <c r="B30" s="288" t="s">
        <v>454</v>
      </c>
      <c r="C30" s="288" t="s">
        <v>374</v>
      </c>
      <c r="D30" s="288" t="s">
        <v>8</v>
      </c>
      <c r="E30" s="288" t="s">
        <v>32</v>
      </c>
      <c r="F30" s="292">
        <f>MIN(F$20:F29)-1</f>
        <v>89</v>
      </c>
      <c r="G30" s="288"/>
    </row>
    <row r="31" spans="2:7">
      <c r="B31" s="288" t="s">
        <v>383</v>
      </c>
      <c r="C31" s="288" t="s">
        <v>123</v>
      </c>
      <c r="D31" s="288" t="s">
        <v>10</v>
      </c>
      <c r="E31" s="288" t="s">
        <v>23</v>
      </c>
      <c r="F31" s="292">
        <f>MIN(F$20:F30)-1</f>
        <v>88</v>
      </c>
      <c r="G31" s="288"/>
    </row>
    <row r="32" spans="2:7">
      <c r="B32" s="288" t="s">
        <v>384</v>
      </c>
      <c r="C32" s="288" t="s">
        <v>463</v>
      </c>
      <c r="D32" s="288" t="s">
        <v>4</v>
      </c>
      <c r="E32" s="288" t="s">
        <v>5</v>
      </c>
      <c r="F32" s="292">
        <f>MIN(F$20:F31)-1</f>
        <v>87</v>
      </c>
      <c r="G32" s="288"/>
    </row>
    <row r="33" spans="2:8">
      <c r="B33" s="288" t="s">
        <v>328</v>
      </c>
      <c r="C33" s="288" t="s">
        <v>21</v>
      </c>
      <c r="D33" s="288" t="s">
        <v>4</v>
      </c>
      <c r="E33" s="288" t="s">
        <v>18</v>
      </c>
      <c r="F33" s="292">
        <f>MIN(F$20:F32)-1</f>
        <v>86</v>
      </c>
      <c r="G33" s="288"/>
    </row>
    <row r="34" spans="2:8">
      <c r="B34" s="288" t="s">
        <v>456</v>
      </c>
      <c r="C34" s="288" t="s">
        <v>140</v>
      </c>
      <c r="D34" s="288" t="s">
        <v>4</v>
      </c>
      <c r="E34" s="288" t="s">
        <v>340</v>
      </c>
      <c r="F34" s="292">
        <f>MIN(F$20:F33)-1</f>
        <v>85</v>
      </c>
      <c r="G34" s="288"/>
    </row>
    <row r="35" spans="2:8">
      <c r="B35" s="288" t="s">
        <v>329</v>
      </c>
      <c r="C35" s="288" t="s">
        <v>464</v>
      </c>
      <c r="D35" s="288" t="s">
        <v>4</v>
      </c>
      <c r="E35" s="288" t="s">
        <v>18</v>
      </c>
      <c r="F35" s="292">
        <f>MIN(F$20:F34)-1</f>
        <v>84</v>
      </c>
      <c r="G35" s="288"/>
    </row>
    <row r="36" spans="2:8">
      <c r="B36" s="288" t="s">
        <v>387</v>
      </c>
      <c r="C36" s="288" t="s">
        <v>52</v>
      </c>
      <c r="D36" s="288" t="s">
        <v>4</v>
      </c>
      <c r="E36" s="288" t="s">
        <v>35</v>
      </c>
      <c r="F36" s="292">
        <f>MIN(F$20:F35)-1</f>
        <v>83</v>
      </c>
      <c r="G36" s="288"/>
    </row>
    <row r="37" spans="2:8">
      <c r="B37" s="288" t="s">
        <v>330</v>
      </c>
      <c r="C37" s="288" t="s">
        <v>40</v>
      </c>
      <c r="D37" s="288" t="s">
        <v>10</v>
      </c>
      <c r="E37" s="288" t="s">
        <v>42</v>
      </c>
      <c r="F37" s="292">
        <f>MIN(F$20:F36)-1</f>
        <v>82</v>
      </c>
      <c r="G37" s="288"/>
    </row>
    <row r="38" spans="2:8">
      <c r="B38" s="288" t="s">
        <v>459</v>
      </c>
      <c r="C38" s="288" t="s">
        <v>465</v>
      </c>
      <c r="D38" s="288" t="s">
        <v>4</v>
      </c>
      <c r="E38" s="288" t="s">
        <v>46</v>
      </c>
      <c r="F38" s="292">
        <f>MIN(F$20:F37)-1</f>
        <v>81</v>
      </c>
      <c r="G38" s="288"/>
    </row>
    <row r="39" spans="2:8">
      <c r="B39" s="288"/>
      <c r="C39" s="288"/>
      <c r="D39" s="288"/>
      <c r="E39" s="288"/>
      <c r="F39" s="292"/>
      <c r="G39" s="288"/>
    </row>
    <row r="41" spans="2:8" ht="18">
      <c r="B41" s="313" t="s">
        <v>43</v>
      </c>
    </row>
    <row r="42" spans="2:8">
      <c r="B42" s="288" t="s">
        <v>321</v>
      </c>
      <c r="C42" s="288" t="s">
        <v>83</v>
      </c>
      <c r="D42" s="288" t="s">
        <v>4</v>
      </c>
      <c r="E42" s="288" t="s">
        <v>26</v>
      </c>
      <c r="F42" s="292">
        <v>99</v>
      </c>
      <c r="G42" s="288"/>
      <c r="H42" s="288"/>
    </row>
    <row r="43" spans="2:8">
      <c r="B43" s="288" t="s">
        <v>378</v>
      </c>
      <c r="C43" s="288" t="s">
        <v>88</v>
      </c>
      <c r="D43" s="288" t="s">
        <v>4</v>
      </c>
      <c r="E43" s="288" t="s">
        <v>18</v>
      </c>
      <c r="F43" s="292">
        <f>MIN(F$42:F42)-1</f>
        <v>98</v>
      </c>
      <c r="G43" s="288"/>
      <c r="H43" s="288"/>
    </row>
    <row r="44" spans="2:8">
      <c r="B44" s="288" t="s">
        <v>449</v>
      </c>
      <c r="C44" s="288" t="s">
        <v>452</v>
      </c>
      <c r="D44" s="288" t="s">
        <v>8</v>
      </c>
      <c r="E44" s="288" t="s">
        <v>62</v>
      </c>
      <c r="F44" s="292">
        <f>MIN(F$42:F43)-1</f>
        <v>97</v>
      </c>
      <c r="G44" s="288"/>
      <c r="H44" s="288"/>
    </row>
    <row r="45" spans="2:8">
      <c r="B45" s="288" t="s">
        <v>379</v>
      </c>
      <c r="C45" s="288" t="s">
        <v>234</v>
      </c>
      <c r="D45" s="288" t="s">
        <v>4</v>
      </c>
      <c r="E45" s="288" t="s">
        <v>62</v>
      </c>
      <c r="F45" s="292">
        <f>MIN(F$42:F44)-1</f>
        <v>96</v>
      </c>
      <c r="G45" s="288"/>
      <c r="H45" s="288"/>
    </row>
    <row r="46" spans="2:8">
      <c r="B46" s="288" t="s">
        <v>322</v>
      </c>
      <c r="C46" s="288" t="s">
        <v>141</v>
      </c>
      <c r="D46" s="288" t="s">
        <v>4</v>
      </c>
      <c r="E46" s="288" t="s">
        <v>64</v>
      </c>
      <c r="F46" s="292">
        <f>MIN(F$42:F45)-1</f>
        <v>95</v>
      </c>
      <c r="G46" s="288"/>
      <c r="H46" s="288"/>
    </row>
    <row r="47" spans="2:8">
      <c r="B47" s="288" t="s">
        <v>324</v>
      </c>
      <c r="C47" s="288" t="s">
        <v>144</v>
      </c>
      <c r="D47" s="288" t="s">
        <v>8</v>
      </c>
      <c r="E47" s="288" t="s">
        <v>39</v>
      </c>
      <c r="F47" s="292">
        <f>MIN(F$42:F46)-1</f>
        <v>94</v>
      </c>
      <c r="G47" s="288"/>
      <c r="H47" s="288"/>
    </row>
    <row r="48" spans="2:8">
      <c r="B48" s="288" t="s">
        <v>381</v>
      </c>
      <c r="C48" s="288" t="s">
        <v>239</v>
      </c>
      <c r="D48" s="288" t="s">
        <v>4</v>
      </c>
      <c r="E48" s="288" t="s">
        <v>5</v>
      </c>
      <c r="F48" s="292">
        <f>MIN(F$42:F47)-1</f>
        <v>93</v>
      </c>
      <c r="G48" s="288"/>
      <c r="H48" s="288"/>
    </row>
    <row r="49" spans="2:8">
      <c r="B49" s="288" t="s">
        <v>453</v>
      </c>
      <c r="C49" s="288" t="s">
        <v>439</v>
      </c>
      <c r="D49" s="288" t="s">
        <v>8</v>
      </c>
      <c r="E49" s="288" t="s">
        <v>38</v>
      </c>
      <c r="F49" s="292">
        <f>MIN(F$42:F48)-1</f>
        <v>92</v>
      </c>
      <c r="G49" s="288"/>
      <c r="H49" s="288"/>
    </row>
    <row r="50" spans="2:8">
      <c r="B50" s="288" t="s">
        <v>327</v>
      </c>
      <c r="C50" s="288" t="s">
        <v>103</v>
      </c>
      <c r="D50" s="288" t="s">
        <v>4</v>
      </c>
      <c r="E50" s="288" t="s">
        <v>35</v>
      </c>
      <c r="F50" s="292">
        <f>MIN(F$42:F49)-1</f>
        <v>91</v>
      </c>
      <c r="G50" s="288"/>
      <c r="H50" s="288"/>
    </row>
    <row r="51" spans="2:8">
      <c r="B51" s="288" t="s">
        <v>454</v>
      </c>
      <c r="C51" s="288" t="s">
        <v>57</v>
      </c>
      <c r="D51" s="288" t="s">
        <v>4</v>
      </c>
      <c r="E51" s="288" t="s">
        <v>18</v>
      </c>
      <c r="F51" s="292">
        <f>MIN(F$42:F50)-1</f>
        <v>90</v>
      </c>
      <c r="G51" s="288"/>
      <c r="H51" s="288"/>
    </row>
    <row r="52" spans="2:8">
      <c r="B52" s="288" t="s">
        <v>383</v>
      </c>
      <c r="C52" s="288" t="s">
        <v>455</v>
      </c>
      <c r="D52" s="288" t="s">
        <v>4</v>
      </c>
      <c r="E52" s="288" t="s">
        <v>35</v>
      </c>
      <c r="F52" s="292">
        <f>MIN(F$42:F51)-1</f>
        <v>89</v>
      </c>
      <c r="G52" s="288"/>
      <c r="H52" s="288"/>
    </row>
    <row r="53" spans="2:8">
      <c r="B53" s="288" t="s">
        <v>384</v>
      </c>
      <c r="C53" s="288" t="s">
        <v>143</v>
      </c>
      <c r="D53" s="288" t="s">
        <v>4</v>
      </c>
      <c r="E53" s="288" t="s">
        <v>55</v>
      </c>
      <c r="F53" s="292">
        <f>MIN(F$42:F52)-1</f>
        <v>88</v>
      </c>
      <c r="G53" s="288"/>
      <c r="H53" s="288"/>
    </row>
    <row r="54" spans="2:8">
      <c r="B54" s="288" t="s">
        <v>328</v>
      </c>
      <c r="C54" s="288" t="s">
        <v>176</v>
      </c>
      <c r="D54" s="288" t="s">
        <v>4</v>
      </c>
      <c r="E54" s="288" t="s">
        <v>15</v>
      </c>
      <c r="F54" s="292">
        <f>MIN(F$42:F53)-1</f>
        <v>87</v>
      </c>
      <c r="G54" s="288"/>
      <c r="H54" s="288"/>
    </row>
    <row r="55" spans="2:8">
      <c r="B55" s="288" t="s">
        <v>329</v>
      </c>
      <c r="C55" s="288" t="s">
        <v>457</v>
      </c>
      <c r="D55" s="288" t="s">
        <v>451</v>
      </c>
      <c r="E55" s="288" t="s">
        <v>18</v>
      </c>
      <c r="F55" s="292">
        <f>MIN(F$42:F54)-1</f>
        <v>86</v>
      </c>
      <c r="G55" s="288"/>
      <c r="H55" s="288"/>
    </row>
    <row r="56" spans="2:8">
      <c r="B56" s="288" t="s">
        <v>330</v>
      </c>
      <c r="C56" s="288" t="s">
        <v>458</v>
      </c>
      <c r="D56" s="288" t="s">
        <v>4</v>
      </c>
      <c r="E56" s="288" t="s">
        <v>55</v>
      </c>
      <c r="F56" s="292">
        <f>MIN(F$42:F55)-1</f>
        <v>85</v>
      </c>
      <c r="G56" s="288"/>
      <c r="H56" s="288"/>
    </row>
    <row r="57" spans="2:8">
      <c r="B57" s="288" t="s">
        <v>459</v>
      </c>
      <c r="C57" s="288" t="s">
        <v>232</v>
      </c>
      <c r="D57" s="288" t="s">
        <v>4</v>
      </c>
      <c r="E57" s="288" t="s">
        <v>38</v>
      </c>
      <c r="F57" s="292">
        <f>MIN(F$42:F56)-1</f>
        <v>84</v>
      </c>
      <c r="G57" s="288"/>
      <c r="H57" s="288"/>
    </row>
    <row r="58" spans="2:8">
      <c r="B58" s="288" t="s">
        <v>334</v>
      </c>
      <c r="C58" s="297" t="s">
        <v>433</v>
      </c>
      <c r="D58" s="288" t="s">
        <v>10</v>
      </c>
      <c r="E58" s="288" t="s">
        <v>65</v>
      </c>
      <c r="F58" s="292">
        <f>MIN(F$42:F57)-1</f>
        <v>83</v>
      </c>
      <c r="G58" s="288"/>
      <c r="H58" s="288"/>
    </row>
    <row r="59" spans="2:8">
      <c r="B59" s="288" t="s">
        <v>390</v>
      </c>
      <c r="C59" s="288" t="s">
        <v>394</v>
      </c>
      <c r="D59" s="288" t="s">
        <v>4</v>
      </c>
      <c r="E59" s="288" t="s">
        <v>39</v>
      </c>
      <c r="F59" s="292">
        <f>MIN(F$42:F58)-1</f>
        <v>82</v>
      </c>
      <c r="G59" s="288"/>
      <c r="H59" s="288"/>
    </row>
    <row r="60" spans="2:8">
      <c r="B60" s="288" t="s">
        <v>391</v>
      </c>
      <c r="C60" s="288" t="s">
        <v>425</v>
      </c>
      <c r="D60" s="288" t="s">
        <v>8</v>
      </c>
      <c r="E60" s="288" t="s">
        <v>35</v>
      </c>
      <c r="F60" s="292">
        <f>MIN(F$42:F59)-1</f>
        <v>81</v>
      </c>
      <c r="G60" s="288"/>
      <c r="H60" s="288"/>
    </row>
    <row r="61" spans="2:8">
      <c r="B61" s="288" t="s">
        <v>336</v>
      </c>
      <c r="C61" s="288" t="s">
        <v>410</v>
      </c>
      <c r="D61" s="288" t="s">
        <v>4</v>
      </c>
      <c r="E61" s="288" t="s">
        <v>22</v>
      </c>
      <c r="F61" s="292">
        <f>MIN(F$42:F60)-1</f>
        <v>80</v>
      </c>
      <c r="G61" s="288"/>
      <c r="H61" s="288"/>
    </row>
    <row r="62" spans="2:8">
      <c r="B62" s="288" t="s">
        <v>393</v>
      </c>
      <c r="C62" s="288" t="s">
        <v>460</v>
      </c>
      <c r="D62" s="288" t="s">
        <v>4</v>
      </c>
      <c r="E62" s="288" t="s">
        <v>35</v>
      </c>
      <c r="F62" s="292">
        <f>MIN(F$42:F61)-1</f>
        <v>79</v>
      </c>
      <c r="G62" s="288"/>
      <c r="H62" s="288"/>
    </row>
    <row r="63" spans="2:8">
      <c r="B63" s="288"/>
      <c r="C63" s="288"/>
      <c r="D63" s="288"/>
      <c r="E63" s="288"/>
      <c r="F63" s="292"/>
      <c r="G63" s="288"/>
    </row>
    <row r="65" spans="2:8" ht="18">
      <c r="B65" s="313" t="s">
        <v>63</v>
      </c>
    </row>
    <row r="67" spans="2:8">
      <c r="B67" s="288" t="s">
        <v>378</v>
      </c>
      <c r="C67" s="288" t="s">
        <v>66</v>
      </c>
      <c r="D67" s="288" t="s">
        <v>4</v>
      </c>
      <c r="E67" s="288" t="s">
        <v>19</v>
      </c>
      <c r="F67" s="292">
        <v>99</v>
      </c>
      <c r="G67" s="288"/>
      <c r="H67" s="288"/>
    </row>
    <row r="68" spans="2:8">
      <c r="B68" s="288" t="s">
        <v>449</v>
      </c>
      <c r="C68" s="288" t="s">
        <v>133</v>
      </c>
      <c r="D68" s="288" t="s">
        <v>4</v>
      </c>
      <c r="E68" s="288" t="s">
        <v>15</v>
      </c>
      <c r="F68" s="292">
        <f>MIN(F$67:F67)-1</f>
        <v>98</v>
      </c>
      <c r="G68" s="288"/>
      <c r="H68" s="288"/>
    </row>
    <row r="69" spans="2:8">
      <c r="B69" s="288" t="s">
        <v>379</v>
      </c>
      <c r="C69" s="288" t="s">
        <v>427</v>
      </c>
      <c r="D69" s="288" t="s">
        <v>8</v>
      </c>
      <c r="E69" s="288" t="s">
        <v>35</v>
      </c>
      <c r="F69" s="292">
        <f>MIN(F$67:F68)-1</f>
        <v>97</v>
      </c>
      <c r="G69" s="288"/>
      <c r="H69" s="288"/>
    </row>
    <row r="70" spans="2:8">
      <c r="B70" s="288" t="s">
        <v>322</v>
      </c>
      <c r="C70" s="288" t="s">
        <v>58</v>
      </c>
      <c r="D70" s="288" t="s">
        <v>4</v>
      </c>
      <c r="E70" s="288" t="s">
        <v>19</v>
      </c>
      <c r="F70" s="292">
        <f>MIN(F$67:F69)-1</f>
        <v>96</v>
      </c>
      <c r="G70" s="288"/>
      <c r="H70" s="288"/>
    </row>
    <row r="71" spans="2:8">
      <c r="B71" s="288" t="s">
        <v>323</v>
      </c>
      <c r="C71" s="288" t="s">
        <v>450</v>
      </c>
      <c r="D71" s="288" t="s">
        <v>451</v>
      </c>
      <c r="E71" s="288" t="s">
        <v>55</v>
      </c>
      <c r="F71" s="292">
        <f>MIN(F$67:F70)-1</f>
        <v>95</v>
      </c>
      <c r="G71" s="288"/>
      <c r="H71" s="288"/>
    </row>
    <row r="72" spans="2:8">
      <c r="B72" s="288" t="s">
        <v>381</v>
      </c>
      <c r="C72" s="288" t="s">
        <v>180</v>
      </c>
      <c r="D72" s="288" t="s">
        <v>8</v>
      </c>
      <c r="E72" s="288" t="s">
        <v>46</v>
      </c>
      <c r="F72" s="292">
        <f>MIN(F$67:F71)-1</f>
        <v>94</v>
      </c>
      <c r="G72" s="288"/>
      <c r="H72" s="288"/>
    </row>
    <row r="73" spans="2:8">
      <c r="B73" s="288"/>
      <c r="C73" s="288"/>
      <c r="D73" s="288"/>
      <c r="E73" s="288"/>
      <c r="F73" s="292"/>
      <c r="G73" s="288"/>
    </row>
    <row r="75" spans="2:8" s="315" customFormat="1" ht="21">
      <c r="B75" s="314" t="s">
        <v>440</v>
      </c>
    </row>
    <row r="77" spans="2:8">
      <c r="B77" s="288" t="s">
        <v>447</v>
      </c>
      <c r="C77" s="288"/>
      <c r="D77" s="288"/>
      <c r="E77" s="288"/>
      <c r="F77" s="288"/>
      <c r="G77" s="288"/>
    </row>
    <row r="78" spans="2:8">
      <c r="B78" s="288"/>
      <c r="C78" s="288"/>
      <c r="D78" s="288"/>
      <c r="E78" s="288"/>
      <c r="F78" s="288"/>
      <c r="G78" s="288"/>
    </row>
    <row r="79" spans="2:8">
      <c r="B79" s="288"/>
      <c r="C79" s="288"/>
      <c r="D79" s="288"/>
      <c r="E79" s="288"/>
      <c r="F79" s="288"/>
      <c r="G79" s="288"/>
    </row>
    <row r="80" spans="2:8">
      <c r="B80" s="288"/>
      <c r="C80" s="288"/>
      <c r="D80" s="288"/>
      <c r="E80" s="288"/>
      <c r="F80" s="288"/>
      <c r="G80" s="288"/>
    </row>
    <row r="81" spans="2:7">
      <c r="B81" s="288"/>
      <c r="C81" s="288"/>
      <c r="D81" s="288"/>
      <c r="E81" s="288"/>
      <c r="F81" s="288"/>
      <c r="G81" s="288"/>
    </row>
    <row r="83" spans="2:7" ht="18">
      <c r="B83" s="313" t="s">
        <v>69</v>
      </c>
    </row>
    <row r="85" spans="2:7">
      <c r="B85" s="288" t="s">
        <v>321</v>
      </c>
      <c r="C85" s="288" t="s">
        <v>169</v>
      </c>
      <c r="D85" s="288" t="s">
        <v>4</v>
      </c>
      <c r="E85" s="288" t="s">
        <v>62</v>
      </c>
      <c r="F85" s="288">
        <v>99</v>
      </c>
      <c r="G85" s="288"/>
    </row>
    <row r="86" spans="2:7">
      <c r="B86" s="288"/>
      <c r="C86" s="288"/>
      <c r="D86" s="288"/>
      <c r="E86" s="288"/>
      <c r="F86" s="288"/>
      <c r="G86" s="288"/>
    </row>
    <row r="88" spans="2:7" ht="18">
      <c r="B88" s="313" t="s">
        <v>74</v>
      </c>
    </row>
    <row r="90" spans="2:7">
      <c r="B90" s="288" t="s">
        <v>321</v>
      </c>
      <c r="C90" s="288" t="s">
        <v>448</v>
      </c>
      <c r="D90" s="288" t="s">
        <v>4</v>
      </c>
      <c r="E90" s="288" t="s">
        <v>19</v>
      </c>
      <c r="F90" s="288">
        <v>99</v>
      </c>
      <c r="G90" s="288"/>
    </row>
    <row r="91" spans="2:7">
      <c r="B91" s="288" t="s">
        <v>378</v>
      </c>
      <c r="C91" s="288" t="s">
        <v>443</v>
      </c>
      <c r="D91" s="288" t="s">
        <v>8</v>
      </c>
      <c r="E91" s="288" t="s">
        <v>71</v>
      </c>
      <c r="F91" s="288">
        <v>98</v>
      </c>
      <c r="G91" s="288"/>
    </row>
    <row r="92" spans="2:7">
      <c r="B92" s="288"/>
      <c r="C92" s="288"/>
      <c r="D92" s="288"/>
      <c r="E92" s="288"/>
      <c r="F92" s="288"/>
      <c r="G92" s="288"/>
    </row>
    <row r="95" spans="2:7" ht="18">
      <c r="B95" s="313" t="s">
        <v>79</v>
      </c>
    </row>
    <row r="97" spans="2:7">
      <c r="B97" s="288" t="s">
        <v>447</v>
      </c>
      <c r="C97" s="288"/>
      <c r="D97" s="288"/>
      <c r="E97" s="288"/>
      <c r="F97" s="288"/>
      <c r="G97" s="288"/>
    </row>
  </sheetData>
  <hyperlinks>
    <hyperlink ref="C25" r:id="rId1" display="http://instagram.com/helen.r.hargreaves" xr:uid="{07A2FDD0-B9C4-4441-AB4C-85D6A6AB24AE}"/>
    <hyperlink ref="C13" r:id="rId2" display="http://www.strava.com/athletes/452578" xr:uid="{B8C3074C-9E4F-43EB-B9A2-A8807722FE2D}"/>
    <hyperlink ref="C58" r:id="rId3" display="http://www.facebook.com/Christine.Kiddier" xr:uid="{A6440BB4-B928-4A2D-9809-51E566544292}"/>
  </hyperlink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CABCE2A-3E06-40C6-8ABE-C9235CCD2F35}">
  <dimension ref="A1:O114"/>
  <sheetViews>
    <sheetView topLeftCell="A86" zoomScale="85" zoomScaleNormal="85" workbookViewId="0">
      <selection activeCell="F115" sqref="F115"/>
    </sheetView>
  </sheetViews>
  <sheetFormatPr defaultRowHeight="15"/>
  <cols>
    <col min="2" max="2" width="36" bestFit="1" customWidth="1"/>
    <col min="3" max="3" width="20.7109375" bestFit="1" customWidth="1"/>
    <col min="7" max="7" width="9.140625" style="382"/>
  </cols>
  <sheetData>
    <row r="1" spans="1:9" ht="18">
      <c r="C1" s="461" t="s">
        <v>480</v>
      </c>
      <c r="D1" s="461"/>
      <c r="E1" s="461"/>
      <c r="F1" s="461"/>
      <c r="G1" s="461"/>
      <c r="H1" s="461"/>
      <c r="I1" s="461"/>
    </row>
    <row r="2" spans="1:9" s="246" customFormat="1" ht="14.25">
      <c r="C2" s="462"/>
      <c r="D2" s="462"/>
    </row>
    <row r="3" spans="1:9" s="246" customFormat="1" ht="17.25">
      <c r="B3" s="386" t="s">
        <v>252</v>
      </c>
      <c r="C3" s="387"/>
      <c r="D3" s="387"/>
    </row>
    <row r="4" spans="1:9" s="248" customFormat="1" ht="45">
      <c r="B4" s="252" t="s">
        <v>1</v>
      </c>
      <c r="C4" s="253" t="s">
        <v>2</v>
      </c>
      <c r="D4" s="253" t="s">
        <v>500</v>
      </c>
      <c r="E4" s="254" t="s">
        <v>3</v>
      </c>
      <c r="F4" s="253" t="s">
        <v>162</v>
      </c>
    </row>
    <row r="5" spans="1:9">
      <c r="A5" t="s">
        <v>321</v>
      </c>
      <c r="B5" t="s">
        <v>127</v>
      </c>
      <c r="C5" t="s">
        <v>4</v>
      </c>
      <c r="D5" t="s">
        <v>7</v>
      </c>
      <c r="E5" s="381">
        <v>2.4041666666666668</v>
      </c>
      <c r="F5" s="383">
        <v>99</v>
      </c>
      <c r="G5"/>
    </row>
    <row r="6" spans="1:9">
      <c r="A6" t="s">
        <v>378</v>
      </c>
      <c r="B6" t="s">
        <v>164</v>
      </c>
      <c r="C6" t="s">
        <v>4</v>
      </c>
      <c r="D6" t="s">
        <v>7</v>
      </c>
      <c r="E6" s="381">
        <v>2.7333333333333329</v>
      </c>
      <c r="F6" s="384">
        <f>MIN(F5:F$5)-1</f>
        <v>98</v>
      </c>
      <c r="G6"/>
    </row>
    <row r="7" spans="1:9">
      <c r="A7" t="s">
        <v>449</v>
      </c>
      <c r="B7" t="s">
        <v>80</v>
      </c>
      <c r="C7" t="s">
        <v>4</v>
      </c>
      <c r="D7" t="s">
        <v>6</v>
      </c>
      <c r="E7" s="381">
        <v>2.7701388888888889</v>
      </c>
      <c r="F7" s="384">
        <f>MIN(F$6:F6)-1</f>
        <v>97</v>
      </c>
      <c r="G7"/>
    </row>
    <row r="8" spans="1:9">
      <c r="A8" t="s">
        <v>379</v>
      </c>
      <c r="B8" t="s">
        <v>470</v>
      </c>
      <c r="C8" t="s">
        <v>8</v>
      </c>
      <c r="D8" t="s">
        <v>13</v>
      </c>
      <c r="E8" s="381">
        <v>2.8986111111111108</v>
      </c>
      <c r="F8" s="384">
        <f>MIN(F$6:F7)-1</f>
        <v>96</v>
      </c>
      <c r="G8"/>
    </row>
    <row r="9" spans="1:9">
      <c r="A9" t="s">
        <v>322</v>
      </c>
      <c r="B9" t="s">
        <v>471</v>
      </c>
      <c r="C9" t="s">
        <v>303</v>
      </c>
      <c r="D9" t="s">
        <v>23</v>
      </c>
      <c r="E9" s="381">
        <v>2.9201388888888888</v>
      </c>
      <c r="F9" s="384"/>
      <c r="G9"/>
    </row>
    <row r="10" spans="1:9">
      <c r="A10" t="s">
        <v>323</v>
      </c>
      <c r="B10" t="s">
        <v>31</v>
      </c>
      <c r="C10" t="s">
        <v>4</v>
      </c>
      <c r="D10" t="s">
        <v>7</v>
      </c>
      <c r="E10" s="381">
        <v>3.0527777777777776</v>
      </c>
      <c r="F10" s="384">
        <f>MIN(F$6:F9)-1</f>
        <v>95</v>
      </c>
      <c r="G10"/>
    </row>
    <row r="11" spans="1:9">
      <c r="A11" t="s">
        <v>324</v>
      </c>
      <c r="B11" t="s">
        <v>14</v>
      </c>
      <c r="C11" t="s">
        <v>10</v>
      </c>
      <c r="D11" t="s">
        <v>19</v>
      </c>
      <c r="E11" s="381">
        <v>3.0874999999999999</v>
      </c>
      <c r="F11" s="384">
        <f>MIN(F$6:F10)-1</f>
        <v>94</v>
      </c>
      <c r="G11"/>
    </row>
    <row r="12" spans="1:9">
      <c r="A12" t="s">
        <v>381</v>
      </c>
      <c r="B12" t="s">
        <v>121</v>
      </c>
      <c r="C12" t="s">
        <v>10</v>
      </c>
      <c r="D12" t="s">
        <v>18</v>
      </c>
      <c r="E12" s="381">
        <v>3.1840277777777781</v>
      </c>
      <c r="F12" s="384">
        <f>MIN(F$6:F11)-1</f>
        <v>93</v>
      </c>
      <c r="G12"/>
    </row>
    <row r="13" spans="1:9">
      <c r="A13" t="s">
        <v>325</v>
      </c>
      <c r="B13" t="s">
        <v>404</v>
      </c>
      <c r="C13" t="s">
        <v>8</v>
      </c>
      <c r="D13" t="s">
        <v>5</v>
      </c>
      <c r="E13" s="381">
        <v>3.2354166666666671</v>
      </c>
      <c r="F13" s="384">
        <f>MIN(F$6:F12)-1</f>
        <v>92</v>
      </c>
      <c r="G13"/>
    </row>
    <row r="14" spans="1:9">
      <c r="A14" t="s">
        <v>326</v>
      </c>
      <c r="B14" t="s">
        <v>342</v>
      </c>
      <c r="C14" t="s">
        <v>8</v>
      </c>
      <c r="D14" t="s">
        <v>6</v>
      </c>
      <c r="E14" s="381">
        <v>3.2847222222222219</v>
      </c>
      <c r="F14" s="384">
        <f>MIN(F$6:F13)-1</f>
        <v>91</v>
      </c>
      <c r="G14"/>
    </row>
    <row r="15" spans="1:9">
      <c r="A15" t="s">
        <v>453</v>
      </c>
      <c r="B15" t="s">
        <v>472</v>
      </c>
      <c r="C15" t="s">
        <v>473</v>
      </c>
      <c r="D15" t="s">
        <v>7</v>
      </c>
      <c r="E15" s="381">
        <v>3.3208333333333333</v>
      </c>
      <c r="F15" s="384"/>
      <c r="G15"/>
    </row>
    <row r="16" spans="1:9">
      <c r="A16" t="s">
        <v>327</v>
      </c>
      <c r="B16" t="s">
        <v>474</v>
      </c>
      <c r="C16" t="s">
        <v>303</v>
      </c>
      <c r="D16" t="s">
        <v>22</v>
      </c>
      <c r="E16" s="381">
        <v>3.3618055555555557</v>
      </c>
      <c r="F16" s="384"/>
      <c r="G16"/>
    </row>
    <row r="17" spans="1:15">
      <c r="A17" t="s">
        <v>454</v>
      </c>
      <c r="B17" t="s">
        <v>475</v>
      </c>
      <c r="C17" t="s">
        <v>4</v>
      </c>
      <c r="D17" t="s">
        <v>5</v>
      </c>
      <c r="E17" s="381">
        <v>3.7638888888888888</v>
      </c>
      <c r="F17" s="384">
        <f>MIN(F$6:F16)-1</f>
        <v>90</v>
      </c>
      <c r="G17"/>
    </row>
    <row r="18" spans="1:15">
      <c r="A18" t="s">
        <v>383</v>
      </c>
      <c r="B18" t="s">
        <v>476</v>
      </c>
      <c r="D18" t="s">
        <v>60</v>
      </c>
      <c r="E18" s="381">
        <v>4.021527777777778</v>
      </c>
      <c r="F18" s="384"/>
      <c r="G18"/>
    </row>
    <row r="19" spans="1:15">
      <c r="A19" t="s">
        <v>384</v>
      </c>
      <c r="B19" t="s">
        <v>477</v>
      </c>
      <c r="C19" t="s">
        <v>478</v>
      </c>
      <c r="D19" t="s">
        <v>7</v>
      </c>
      <c r="E19" s="381">
        <v>4.0437500000000002</v>
      </c>
      <c r="F19" s="384"/>
      <c r="G19"/>
    </row>
    <row r="20" spans="1:15">
      <c r="A20" t="s">
        <v>328</v>
      </c>
      <c r="B20" t="s">
        <v>17</v>
      </c>
      <c r="C20" t="s">
        <v>8</v>
      </c>
      <c r="D20" t="s">
        <v>32</v>
      </c>
      <c r="E20" s="381">
        <v>4.0666666666666664</v>
      </c>
      <c r="F20" s="384">
        <f>MIN(F$6:F19)-1</f>
        <v>89</v>
      </c>
      <c r="G20"/>
    </row>
    <row r="21" spans="1:15">
      <c r="A21" t="s">
        <v>456</v>
      </c>
      <c r="B21" t="s">
        <v>479</v>
      </c>
      <c r="C21" t="s">
        <v>10</v>
      </c>
      <c r="D21" t="s">
        <v>19</v>
      </c>
      <c r="E21" s="381">
        <v>4.0736111111111111</v>
      </c>
      <c r="F21" s="384">
        <f>MIN(F$6:F20)-1</f>
        <v>88</v>
      </c>
      <c r="G21"/>
    </row>
    <row r="22" spans="1:15">
      <c r="A22" t="s">
        <v>329</v>
      </c>
      <c r="B22" t="s">
        <v>33</v>
      </c>
      <c r="C22" t="s">
        <v>4</v>
      </c>
      <c r="D22" t="s">
        <v>7</v>
      </c>
      <c r="E22" s="381">
        <v>4.1611111111111105</v>
      </c>
      <c r="F22" s="384">
        <f>MIN(F$6:F21)-1</f>
        <v>87</v>
      </c>
      <c r="G22"/>
    </row>
    <row r="23" spans="1:15">
      <c r="F23" s="382"/>
      <c r="G23"/>
    </row>
    <row r="24" spans="1:15">
      <c r="F24" s="382"/>
      <c r="G24"/>
    </row>
    <row r="25" spans="1:15" s="246" customFormat="1" ht="17.25">
      <c r="B25" s="385" t="s">
        <v>253</v>
      </c>
      <c r="C25" s="460"/>
      <c r="D25" s="460"/>
      <c r="I25" s="288"/>
      <c r="J25" s="248"/>
      <c r="K25" s="248"/>
      <c r="L25" s="248"/>
      <c r="M25" s="248"/>
      <c r="N25" s="288"/>
      <c r="O25" s="288"/>
    </row>
    <row r="26" spans="1:15" s="248" customFormat="1" ht="45">
      <c r="B26" s="252" t="s">
        <v>1</v>
      </c>
      <c r="C26" s="253" t="s">
        <v>2</v>
      </c>
      <c r="D26" s="253" t="s">
        <v>500</v>
      </c>
      <c r="E26" s="254" t="s">
        <v>3</v>
      </c>
      <c r="F26" s="253" t="s">
        <v>162</v>
      </c>
      <c r="H26" s="288"/>
      <c r="M26" s="288"/>
      <c r="N26" s="288"/>
    </row>
    <row r="27" spans="1:15">
      <c r="A27" t="s">
        <v>321</v>
      </c>
      <c r="B27" t="s">
        <v>233</v>
      </c>
      <c r="C27" t="s">
        <v>4</v>
      </c>
      <c r="D27" t="s">
        <v>26</v>
      </c>
      <c r="E27" s="381">
        <v>1.8569444444444445</v>
      </c>
      <c r="F27" s="383">
        <v>99</v>
      </c>
    </row>
    <row r="28" spans="1:15">
      <c r="A28" t="s">
        <v>378</v>
      </c>
      <c r="B28" t="s">
        <v>168</v>
      </c>
      <c r="C28" t="s">
        <v>10</v>
      </c>
      <c r="D28" t="s">
        <v>26</v>
      </c>
      <c r="E28" s="381">
        <v>1.9506944444444445</v>
      </c>
      <c r="F28" s="384">
        <f>MIN(F$27:F27)-1</f>
        <v>98</v>
      </c>
    </row>
    <row r="29" spans="1:15">
      <c r="A29" t="s">
        <v>449</v>
      </c>
      <c r="B29" t="s">
        <v>452</v>
      </c>
      <c r="C29" t="s">
        <v>8</v>
      </c>
      <c r="D29" t="s">
        <v>62</v>
      </c>
      <c r="E29" s="381">
        <v>2.4027777777777777</v>
      </c>
      <c r="F29" s="384">
        <f>MIN(F$27:F28)-1</f>
        <v>97</v>
      </c>
    </row>
    <row r="30" spans="1:15">
      <c r="A30" t="s">
        <v>379</v>
      </c>
      <c r="B30" t="s">
        <v>78</v>
      </c>
      <c r="C30" t="s">
        <v>4</v>
      </c>
      <c r="D30" t="s">
        <v>137</v>
      </c>
      <c r="E30" s="381">
        <v>2.4236111111111112</v>
      </c>
      <c r="F30" s="384">
        <f>MIN(F$27:F29)-1</f>
        <v>96</v>
      </c>
    </row>
    <row r="31" spans="1:15">
      <c r="A31" t="s">
        <v>322</v>
      </c>
      <c r="B31" t="s">
        <v>362</v>
      </c>
      <c r="C31" t="s">
        <v>4</v>
      </c>
      <c r="D31" t="s">
        <v>7</v>
      </c>
      <c r="E31" s="381">
        <v>2.4513888888888888</v>
      </c>
      <c r="F31" s="384">
        <f>MIN(F$27:F30)-1</f>
        <v>95</v>
      </c>
    </row>
    <row r="32" spans="1:15">
      <c r="A32" t="s">
        <v>323</v>
      </c>
      <c r="B32" t="s">
        <v>113</v>
      </c>
      <c r="C32" t="s">
        <v>4</v>
      </c>
      <c r="D32" t="s">
        <v>7</v>
      </c>
      <c r="E32" s="381">
        <v>2.5451388888888888</v>
      </c>
      <c r="F32" s="384">
        <f>MIN(F$27:F31)-1</f>
        <v>94</v>
      </c>
    </row>
    <row r="33" spans="1:6">
      <c r="A33" t="s">
        <v>324</v>
      </c>
      <c r="B33" t="s">
        <v>87</v>
      </c>
      <c r="C33" t="s">
        <v>4</v>
      </c>
      <c r="D33" t="s">
        <v>20</v>
      </c>
      <c r="E33" s="381">
        <v>2.65</v>
      </c>
      <c r="F33" s="384">
        <f>MIN(F$27:F32)-1</f>
        <v>93</v>
      </c>
    </row>
    <row r="34" spans="1:6">
      <c r="A34" t="s">
        <v>381</v>
      </c>
      <c r="B34" t="s">
        <v>380</v>
      </c>
      <c r="C34" t="s">
        <v>10</v>
      </c>
      <c r="D34" t="s">
        <v>15</v>
      </c>
      <c r="E34" s="381">
        <v>2.7173611111111113</v>
      </c>
      <c r="F34" s="384">
        <f>MIN(F$27:F33)-1</f>
        <v>92</v>
      </c>
    </row>
    <row r="35" spans="1:6">
      <c r="A35" t="s">
        <v>325</v>
      </c>
      <c r="B35" t="s">
        <v>140</v>
      </c>
      <c r="C35" t="s">
        <v>4</v>
      </c>
      <c r="D35" t="s">
        <v>340</v>
      </c>
      <c r="E35" s="381">
        <v>2.8284722222222225</v>
      </c>
      <c r="F35" s="384">
        <f>MIN(F$27:F34)-1</f>
        <v>91</v>
      </c>
    </row>
    <row r="36" spans="1:6">
      <c r="A36" t="s">
        <v>326</v>
      </c>
      <c r="B36" t="s">
        <v>235</v>
      </c>
      <c r="C36" t="s">
        <v>10</v>
      </c>
      <c r="D36" t="s">
        <v>13</v>
      </c>
      <c r="E36" s="381">
        <v>2.9375</v>
      </c>
      <c r="F36" s="384">
        <f>MIN(F$27:F35)-1</f>
        <v>90</v>
      </c>
    </row>
    <row r="37" spans="1:6">
      <c r="A37" t="s">
        <v>453</v>
      </c>
      <c r="B37" t="s">
        <v>173</v>
      </c>
      <c r="C37" t="s">
        <v>4</v>
      </c>
      <c r="D37" t="s">
        <v>39</v>
      </c>
      <c r="E37" s="381">
        <v>2.9527777777777775</v>
      </c>
      <c r="F37" s="384">
        <f>MIN(F$27:F36)-1</f>
        <v>89</v>
      </c>
    </row>
    <row r="38" spans="1:6">
      <c r="A38" t="s">
        <v>327</v>
      </c>
      <c r="B38" t="s">
        <v>21</v>
      </c>
      <c r="C38" t="s">
        <v>4</v>
      </c>
      <c r="D38" t="s">
        <v>18</v>
      </c>
      <c r="E38" s="381">
        <v>3.057638888888889</v>
      </c>
      <c r="F38" s="384">
        <f>MIN(F$27:F37)-1</f>
        <v>88</v>
      </c>
    </row>
    <row r="39" spans="1:6">
      <c r="A39" t="s">
        <v>454</v>
      </c>
      <c r="B39" t="s">
        <v>132</v>
      </c>
      <c r="C39" t="s">
        <v>4</v>
      </c>
      <c r="D39" t="s">
        <v>38</v>
      </c>
      <c r="E39" s="381">
        <v>3.2618055555555556</v>
      </c>
      <c r="F39" s="384">
        <f>MIN(F$27:F38)-1</f>
        <v>87</v>
      </c>
    </row>
    <row r="40" spans="1:6">
      <c r="A40" t="s">
        <v>383</v>
      </c>
      <c r="B40" t="s">
        <v>481</v>
      </c>
      <c r="C40" t="s">
        <v>482</v>
      </c>
      <c r="D40" t="s">
        <v>20</v>
      </c>
      <c r="E40" s="381">
        <v>3.3333333333333335</v>
      </c>
      <c r="F40" s="384"/>
    </row>
    <row r="41" spans="1:6">
      <c r="A41" t="s">
        <v>384</v>
      </c>
      <c r="B41" t="s">
        <v>37</v>
      </c>
      <c r="C41" t="s">
        <v>4</v>
      </c>
      <c r="D41" t="s">
        <v>15</v>
      </c>
      <c r="E41" s="381">
        <v>3.3569444444444443</v>
      </c>
      <c r="F41" s="384">
        <f>MIN(F$27:F40)-1</f>
        <v>86</v>
      </c>
    </row>
    <row r="42" spans="1:6">
      <c r="A42" t="s">
        <v>328</v>
      </c>
      <c r="B42" t="s">
        <v>483</v>
      </c>
      <c r="C42" t="s">
        <v>484</v>
      </c>
      <c r="D42" t="s">
        <v>20</v>
      </c>
      <c r="E42" s="381">
        <v>3.3784722222222219</v>
      </c>
      <c r="F42" s="384"/>
    </row>
    <row r="43" spans="1:6">
      <c r="A43" t="s">
        <v>456</v>
      </c>
      <c r="B43" t="s">
        <v>266</v>
      </c>
      <c r="C43" t="s">
        <v>8</v>
      </c>
      <c r="D43" t="s">
        <v>122</v>
      </c>
      <c r="E43" s="381">
        <v>3.4673611111111113</v>
      </c>
      <c r="F43" s="384">
        <f>MIN(F$27:F42)-1</f>
        <v>85</v>
      </c>
    </row>
    <row r="44" spans="1:6">
      <c r="A44" t="s">
        <v>329</v>
      </c>
      <c r="B44" t="s">
        <v>485</v>
      </c>
      <c r="C44" t="s">
        <v>8</v>
      </c>
      <c r="D44" t="s">
        <v>23</v>
      </c>
      <c r="E44" s="381">
        <v>3.5472222222222225</v>
      </c>
      <c r="F44" s="384">
        <f>MIN(F$27:F43)-1</f>
        <v>84</v>
      </c>
    </row>
    <row r="45" spans="1:6">
      <c r="A45" t="s">
        <v>387</v>
      </c>
      <c r="B45" t="s">
        <v>174</v>
      </c>
      <c r="C45" t="s">
        <v>4</v>
      </c>
      <c r="D45" t="s">
        <v>38</v>
      </c>
      <c r="E45" s="381">
        <v>3.6166666666666667</v>
      </c>
      <c r="F45" s="384">
        <f>MIN(F$27:F44)-1</f>
        <v>83</v>
      </c>
    </row>
    <row r="46" spans="1:6">
      <c r="A46" t="s">
        <v>330</v>
      </c>
      <c r="B46" t="s">
        <v>170</v>
      </c>
      <c r="C46" t="s">
        <v>10</v>
      </c>
      <c r="D46" t="s">
        <v>32</v>
      </c>
      <c r="E46" s="381">
        <v>3.8256944444444443</v>
      </c>
      <c r="F46" s="384">
        <f>MIN(F$27:F45)-1</f>
        <v>82</v>
      </c>
    </row>
    <row r="47" spans="1:6">
      <c r="A47" t="s">
        <v>459</v>
      </c>
      <c r="B47" t="s">
        <v>486</v>
      </c>
      <c r="C47" t="s">
        <v>4</v>
      </c>
      <c r="D47" t="s">
        <v>9</v>
      </c>
      <c r="E47" s="381">
        <v>4.0618055555555559</v>
      </c>
      <c r="F47" s="384">
        <f>MIN(F$27:F46)-1</f>
        <v>81</v>
      </c>
    </row>
    <row r="48" spans="1:6">
      <c r="A48" t="s">
        <v>331</v>
      </c>
      <c r="B48" t="s">
        <v>365</v>
      </c>
      <c r="C48" t="s">
        <v>10</v>
      </c>
      <c r="D48" t="s">
        <v>20</v>
      </c>
      <c r="E48" s="381">
        <v>4.1270833333333332</v>
      </c>
      <c r="F48" s="384">
        <f>MIN(F$27:F47)-1</f>
        <v>80</v>
      </c>
    </row>
    <row r="51" spans="1:7" ht="17.25">
      <c r="B51" s="244" t="s">
        <v>254</v>
      </c>
      <c r="C51" s="460"/>
      <c r="D51" s="460"/>
      <c r="E51" s="246"/>
      <c r="F51" s="246"/>
      <c r="G51" s="246"/>
    </row>
    <row r="52" spans="1:7" ht="45">
      <c r="B52" s="252" t="s">
        <v>1</v>
      </c>
      <c r="C52" s="253" t="s">
        <v>2</v>
      </c>
      <c r="D52" s="253" t="s">
        <v>500</v>
      </c>
      <c r="E52" s="254" t="s">
        <v>3</v>
      </c>
      <c r="F52" s="253" t="s">
        <v>162</v>
      </c>
      <c r="G52"/>
    </row>
    <row r="53" spans="1:7">
      <c r="A53" t="s">
        <v>321</v>
      </c>
      <c r="B53" t="s">
        <v>311</v>
      </c>
      <c r="C53" t="s">
        <v>4</v>
      </c>
      <c r="D53" t="s">
        <v>26</v>
      </c>
      <c r="E53" s="381">
        <v>1.7555555555555555</v>
      </c>
      <c r="F53" s="383">
        <v>99</v>
      </c>
    </row>
    <row r="54" spans="1:7">
      <c r="A54" t="s">
        <v>378</v>
      </c>
      <c r="B54" t="s">
        <v>234</v>
      </c>
      <c r="C54" t="s">
        <v>4</v>
      </c>
      <c r="D54" t="s">
        <v>62</v>
      </c>
      <c r="E54" s="381">
        <v>1.7951388888888891</v>
      </c>
      <c r="F54" s="384">
        <f>MIN(F$53:F53)-1</f>
        <v>98</v>
      </c>
    </row>
    <row r="55" spans="1:7">
      <c r="A55" t="s">
        <v>449</v>
      </c>
      <c r="B55" t="s">
        <v>487</v>
      </c>
      <c r="D55" t="s">
        <v>7</v>
      </c>
      <c r="E55" s="381">
        <v>1.9124999999999999</v>
      </c>
      <c r="F55" s="384"/>
    </row>
    <row r="56" spans="1:7">
      <c r="A56" t="s">
        <v>379</v>
      </c>
      <c r="B56" t="s">
        <v>488</v>
      </c>
      <c r="D56" t="s">
        <v>7</v>
      </c>
      <c r="E56" s="381">
        <v>1.9215277777777777</v>
      </c>
      <c r="F56" s="384"/>
    </row>
    <row r="57" spans="1:7">
      <c r="A57" t="s">
        <v>322</v>
      </c>
      <c r="B57" t="s">
        <v>439</v>
      </c>
      <c r="C57" t="s">
        <v>8</v>
      </c>
      <c r="D57" t="s">
        <v>38</v>
      </c>
      <c r="E57" s="381">
        <v>2.3277777777777779</v>
      </c>
      <c r="F57" s="384">
        <f>MIN(F$53:F56)-1</f>
        <v>97</v>
      </c>
    </row>
    <row r="58" spans="1:7">
      <c r="A58" t="s">
        <v>323</v>
      </c>
      <c r="B58" t="s">
        <v>28</v>
      </c>
      <c r="C58" t="s">
        <v>4</v>
      </c>
      <c r="D58" t="s">
        <v>18</v>
      </c>
      <c r="E58" s="381">
        <v>2.3326388888888889</v>
      </c>
      <c r="F58" s="384">
        <f>MIN(F$53:F57)-1</f>
        <v>96</v>
      </c>
    </row>
    <row r="59" spans="1:7">
      <c r="A59" t="s">
        <v>324</v>
      </c>
      <c r="B59" t="s">
        <v>382</v>
      </c>
      <c r="C59" t="s">
        <v>8</v>
      </c>
      <c r="D59" t="s">
        <v>18</v>
      </c>
      <c r="E59" s="381">
        <v>2.3604166666666666</v>
      </c>
      <c r="F59" s="384">
        <f>MIN(F$53:F58)-1</f>
        <v>95</v>
      </c>
    </row>
    <row r="60" spans="1:7">
      <c r="A60" t="s">
        <v>381</v>
      </c>
      <c r="B60" t="s">
        <v>114</v>
      </c>
      <c r="C60" t="s">
        <v>4</v>
      </c>
      <c r="D60" t="s">
        <v>15</v>
      </c>
      <c r="E60" s="381">
        <v>2.379861111111111</v>
      </c>
      <c r="F60" s="384">
        <f>MIN(F$53:F59)-1</f>
        <v>94</v>
      </c>
    </row>
    <row r="61" spans="1:7">
      <c r="A61" t="s">
        <v>325</v>
      </c>
      <c r="B61" t="s">
        <v>458</v>
      </c>
      <c r="C61" t="s">
        <v>4</v>
      </c>
      <c r="D61" t="s">
        <v>55</v>
      </c>
      <c r="E61" s="381">
        <v>2.46875</v>
      </c>
      <c r="F61" s="384">
        <f>MIN(F$53:F60)-1</f>
        <v>93</v>
      </c>
    </row>
    <row r="62" spans="1:7">
      <c r="A62" t="s">
        <v>326</v>
      </c>
      <c r="B62" t="s">
        <v>57</v>
      </c>
      <c r="C62" t="s">
        <v>4</v>
      </c>
      <c r="D62" t="s">
        <v>18</v>
      </c>
      <c r="E62" s="381">
        <v>2.5111111111111111</v>
      </c>
      <c r="F62" s="384">
        <f>MIN(F$53:F61)-1</f>
        <v>92</v>
      </c>
    </row>
    <row r="63" spans="1:7">
      <c r="A63" t="s">
        <v>453</v>
      </c>
      <c r="B63" t="s">
        <v>232</v>
      </c>
      <c r="C63" t="s">
        <v>4</v>
      </c>
      <c r="D63" t="s">
        <v>38</v>
      </c>
      <c r="E63" s="381">
        <v>2.53125</v>
      </c>
      <c r="F63" s="384">
        <f>MIN(F$53:F62)-1</f>
        <v>91</v>
      </c>
    </row>
    <row r="64" spans="1:7">
      <c r="A64" t="s">
        <v>327</v>
      </c>
      <c r="B64" t="s">
        <v>455</v>
      </c>
      <c r="C64" t="s">
        <v>4</v>
      </c>
      <c r="D64" t="s">
        <v>35</v>
      </c>
      <c r="E64" s="381">
        <v>2.6125000000000003</v>
      </c>
      <c r="F64" s="384">
        <f>MIN(F$53:F63)-1</f>
        <v>90</v>
      </c>
    </row>
    <row r="65" spans="1:6">
      <c r="A65" t="s">
        <v>454</v>
      </c>
      <c r="B65" t="s">
        <v>166</v>
      </c>
      <c r="C65" t="s">
        <v>11</v>
      </c>
      <c r="D65" t="s">
        <v>18</v>
      </c>
      <c r="E65" s="381">
        <v>2.6430555555555553</v>
      </c>
      <c r="F65" s="384">
        <f>MIN(F$53:F64)-1</f>
        <v>89</v>
      </c>
    </row>
    <row r="66" spans="1:6">
      <c r="A66" t="s">
        <v>383</v>
      </c>
      <c r="B66" t="s">
        <v>103</v>
      </c>
      <c r="C66" t="s">
        <v>4</v>
      </c>
      <c r="D66" t="s">
        <v>35</v>
      </c>
      <c r="E66" s="381">
        <v>2.6590277777777778</v>
      </c>
      <c r="F66" s="384">
        <f>MIN(F$53:F65)-1</f>
        <v>88</v>
      </c>
    </row>
    <row r="67" spans="1:6">
      <c r="A67" t="s">
        <v>384</v>
      </c>
      <c r="B67" t="s">
        <v>160</v>
      </c>
      <c r="C67" t="s">
        <v>4</v>
      </c>
      <c r="D67" t="s">
        <v>19</v>
      </c>
      <c r="E67" s="381">
        <v>2.6625000000000001</v>
      </c>
      <c r="F67" s="384">
        <f>MIN(F$53:F66)-1</f>
        <v>87</v>
      </c>
    </row>
    <row r="68" spans="1:6">
      <c r="A68" t="s">
        <v>328</v>
      </c>
      <c r="B68" t="s">
        <v>394</v>
      </c>
      <c r="C68" t="s">
        <v>4</v>
      </c>
      <c r="D68" t="s">
        <v>39</v>
      </c>
      <c r="E68" s="381">
        <v>2.7222222222222219</v>
      </c>
      <c r="F68" s="384">
        <f>MIN(F$53:F67)-1</f>
        <v>86</v>
      </c>
    </row>
    <row r="69" spans="1:6">
      <c r="A69" t="s">
        <v>456</v>
      </c>
      <c r="B69" t="s">
        <v>176</v>
      </c>
      <c r="C69" t="s">
        <v>4</v>
      </c>
      <c r="D69" t="s">
        <v>15</v>
      </c>
      <c r="E69" s="381">
        <v>2.8048611111111108</v>
      </c>
      <c r="F69" s="384">
        <f>MIN(F$53:F68)-1</f>
        <v>85</v>
      </c>
    </row>
    <row r="70" spans="1:6">
      <c r="A70" t="s">
        <v>329</v>
      </c>
      <c r="B70" t="s">
        <v>410</v>
      </c>
      <c r="C70" t="s">
        <v>4</v>
      </c>
      <c r="D70" t="s">
        <v>22</v>
      </c>
      <c r="E70" s="381">
        <v>2.8055555555555554</v>
      </c>
      <c r="F70" s="384">
        <f>MIN(F$53:F69)-1</f>
        <v>84</v>
      </c>
    </row>
    <row r="71" spans="1:6">
      <c r="A71" t="s">
        <v>387</v>
      </c>
      <c r="B71" t="s">
        <v>415</v>
      </c>
      <c r="C71" t="s">
        <v>8</v>
      </c>
      <c r="D71" t="s">
        <v>38</v>
      </c>
      <c r="E71" s="381">
        <v>2.9472222222222224</v>
      </c>
      <c r="F71" s="384">
        <f>MIN(F$53:F70)-1</f>
        <v>83</v>
      </c>
    </row>
    <row r="72" spans="1:6">
      <c r="A72" t="s">
        <v>330</v>
      </c>
      <c r="B72" t="s">
        <v>489</v>
      </c>
      <c r="C72" t="s">
        <v>4</v>
      </c>
      <c r="D72" t="s">
        <v>32</v>
      </c>
      <c r="E72" s="381">
        <v>2.9826388888888888</v>
      </c>
      <c r="F72" s="384">
        <f>MIN(F$53:F71)-1</f>
        <v>82</v>
      </c>
    </row>
    <row r="73" spans="1:6">
      <c r="A73" t="s">
        <v>459</v>
      </c>
      <c r="B73" t="s">
        <v>388</v>
      </c>
      <c r="C73" t="s">
        <v>10</v>
      </c>
      <c r="D73" t="s">
        <v>55</v>
      </c>
      <c r="E73" s="381">
        <v>2.9861111111111112</v>
      </c>
      <c r="F73" s="384">
        <f>MIN(F$53:F72)-1</f>
        <v>81</v>
      </c>
    </row>
    <row r="74" spans="1:6">
      <c r="A74" t="s">
        <v>331</v>
      </c>
      <c r="B74" t="s">
        <v>490</v>
      </c>
      <c r="C74" t="s">
        <v>478</v>
      </c>
      <c r="D74" t="s">
        <v>19</v>
      </c>
      <c r="E74" s="381">
        <v>3.0201388888888889</v>
      </c>
      <c r="F74" s="384"/>
    </row>
    <row r="75" spans="1:6">
      <c r="A75" t="s">
        <v>332</v>
      </c>
      <c r="B75" t="s">
        <v>95</v>
      </c>
      <c r="C75" t="s">
        <v>10</v>
      </c>
      <c r="D75" t="s">
        <v>32</v>
      </c>
      <c r="E75" s="381">
        <v>3.1277777777777778</v>
      </c>
      <c r="F75" s="384">
        <f>MIN(F$53:F74)-1</f>
        <v>80</v>
      </c>
    </row>
    <row r="76" spans="1:6">
      <c r="A76" t="s">
        <v>334</v>
      </c>
      <c r="B76" t="s">
        <v>167</v>
      </c>
      <c r="C76" t="s">
        <v>11</v>
      </c>
      <c r="D76" t="s">
        <v>15</v>
      </c>
      <c r="E76" s="381">
        <v>3.1791666666666667</v>
      </c>
      <c r="F76" s="384">
        <f>MIN(F$53:F75)-1</f>
        <v>79</v>
      </c>
    </row>
    <row r="77" spans="1:6">
      <c r="A77" t="s">
        <v>389</v>
      </c>
      <c r="B77" t="s">
        <v>435</v>
      </c>
      <c r="C77" t="s">
        <v>4</v>
      </c>
      <c r="D77" t="s">
        <v>32</v>
      </c>
      <c r="E77" s="381">
        <v>3.4027777777777781</v>
      </c>
      <c r="F77" s="384">
        <f>MIN(F$53:F76)-1</f>
        <v>78</v>
      </c>
    </row>
    <row r="78" spans="1:6">
      <c r="A78" t="s">
        <v>390</v>
      </c>
      <c r="B78" t="s">
        <v>143</v>
      </c>
      <c r="C78" t="s">
        <v>4</v>
      </c>
      <c r="D78" t="s">
        <v>55</v>
      </c>
      <c r="E78" s="381">
        <v>3.4416666666666664</v>
      </c>
      <c r="F78" s="384">
        <f>MIN(F$53:F77)-1</f>
        <v>77</v>
      </c>
    </row>
    <row r="79" spans="1:6">
      <c r="A79" t="s">
        <v>391</v>
      </c>
      <c r="B79" t="s">
        <v>41</v>
      </c>
      <c r="C79" t="s">
        <v>10</v>
      </c>
      <c r="D79" t="s">
        <v>65</v>
      </c>
      <c r="E79" s="381">
        <v>3.5749999999999997</v>
      </c>
      <c r="F79" s="384">
        <f>MIN(F$53:F78)-1</f>
        <v>76</v>
      </c>
    </row>
    <row r="80" spans="1:6">
      <c r="A80" t="s">
        <v>336</v>
      </c>
      <c r="B80" t="s">
        <v>92</v>
      </c>
      <c r="C80" t="s">
        <v>10</v>
      </c>
      <c r="D80" t="s">
        <v>55</v>
      </c>
      <c r="E80" s="381">
        <v>3.6479166666666667</v>
      </c>
      <c r="F80" s="384">
        <f>MIN(F$53:F79)-1</f>
        <v>75</v>
      </c>
    </row>
    <row r="81" spans="1:7">
      <c r="A81" t="s">
        <v>393</v>
      </c>
      <c r="B81" t="s">
        <v>492</v>
      </c>
      <c r="D81" t="s">
        <v>15</v>
      </c>
      <c r="E81" s="381">
        <v>3.8520833333333333</v>
      </c>
      <c r="F81" s="384"/>
    </row>
    <row r="82" spans="1:7">
      <c r="A82" t="s">
        <v>491</v>
      </c>
      <c r="B82" t="s">
        <v>54</v>
      </c>
      <c r="C82" t="s">
        <v>10</v>
      </c>
      <c r="D82" t="s">
        <v>104</v>
      </c>
      <c r="E82" s="381">
        <v>4.2215277777777773</v>
      </c>
      <c r="F82" s="384">
        <f>MIN(F$53:F81)-1</f>
        <v>74</v>
      </c>
    </row>
    <row r="84" spans="1:7" ht="17.25">
      <c r="A84" s="245"/>
      <c r="B84" s="244" t="s">
        <v>255</v>
      </c>
      <c r="C84" s="460"/>
      <c r="D84" s="460"/>
      <c r="E84" s="246"/>
      <c r="F84" s="246"/>
      <c r="G84" s="246"/>
    </row>
    <row r="85" spans="1:7" ht="45">
      <c r="A85" s="252"/>
      <c r="B85" s="252" t="s">
        <v>1</v>
      </c>
      <c r="C85" s="253" t="s">
        <v>2</v>
      </c>
      <c r="D85" s="253" t="s">
        <v>500</v>
      </c>
      <c r="E85" s="254" t="s">
        <v>3</v>
      </c>
      <c r="F85" s="253" t="s">
        <v>162</v>
      </c>
      <c r="G85"/>
    </row>
    <row r="86" spans="1:7">
      <c r="A86" t="s">
        <v>321</v>
      </c>
      <c r="B86" t="s">
        <v>66</v>
      </c>
      <c r="C86" t="s">
        <v>4</v>
      </c>
      <c r="D86" t="s">
        <v>19</v>
      </c>
      <c r="E86" s="381">
        <v>1.9548611111111109</v>
      </c>
      <c r="F86" s="383">
        <v>99</v>
      </c>
    </row>
    <row r="87" spans="1:7">
      <c r="A87" t="s">
        <v>378</v>
      </c>
      <c r="B87" t="s">
        <v>53</v>
      </c>
      <c r="C87" t="s">
        <v>8</v>
      </c>
      <c r="D87" t="s">
        <v>42</v>
      </c>
      <c r="E87" s="381">
        <v>2.2993055555555553</v>
      </c>
      <c r="F87" s="384">
        <f>MIN(F$86:F86)-1</f>
        <v>98</v>
      </c>
    </row>
    <row r="88" spans="1:7">
      <c r="A88" t="s">
        <v>449</v>
      </c>
      <c r="B88" t="s">
        <v>133</v>
      </c>
      <c r="C88" t="s">
        <v>4</v>
      </c>
      <c r="D88" t="s">
        <v>15</v>
      </c>
      <c r="E88" s="381">
        <v>2.7215277777777778</v>
      </c>
      <c r="F88" s="384">
        <f>MIN(F$86:F87)-1</f>
        <v>97</v>
      </c>
    </row>
    <row r="89" spans="1:7">
      <c r="A89" t="s">
        <v>379</v>
      </c>
      <c r="B89" t="s">
        <v>161</v>
      </c>
      <c r="C89" t="s">
        <v>4</v>
      </c>
      <c r="D89" t="s">
        <v>15</v>
      </c>
      <c r="E89" s="381">
        <v>2.9923611111111108</v>
      </c>
      <c r="F89" s="384">
        <f>MIN(F$86:F88)-1</f>
        <v>96</v>
      </c>
    </row>
    <row r="90" spans="1:7">
      <c r="A90" t="s">
        <v>322</v>
      </c>
      <c r="B90" t="s">
        <v>84</v>
      </c>
      <c r="C90" t="s">
        <v>4</v>
      </c>
      <c r="D90" t="s">
        <v>64</v>
      </c>
      <c r="E90" s="381">
        <v>2.9972222222222222</v>
      </c>
      <c r="F90" s="384">
        <f>MIN(F$86:F89)-1</f>
        <v>95</v>
      </c>
    </row>
    <row r="91" spans="1:7">
      <c r="A91" t="s">
        <v>323</v>
      </c>
      <c r="B91" t="s">
        <v>97</v>
      </c>
      <c r="C91" t="s">
        <v>10</v>
      </c>
      <c r="D91" t="s">
        <v>65</v>
      </c>
      <c r="E91" s="381">
        <v>3.1472222222222221</v>
      </c>
      <c r="F91" s="384">
        <f>MIN(F$86:F90)-1</f>
        <v>94</v>
      </c>
    </row>
    <row r="92" spans="1:7">
      <c r="A92" t="s">
        <v>324</v>
      </c>
      <c r="B92" t="s">
        <v>493</v>
      </c>
      <c r="C92" t="s">
        <v>8</v>
      </c>
      <c r="D92" t="s">
        <v>42</v>
      </c>
      <c r="E92" s="381">
        <v>3.2180555555555554</v>
      </c>
      <c r="F92" s="384">
        <f>MIN(F$86:F91)-1</f>
        <v>93</v>
      </c>
    </row>
    <row r="93" spans="1:7">
      <c r="A93" t="s">
        <v>381</v>
      </c>
      <c r="B93" t="s">
        <v>494</v>
      </c>
      <c r="C93" t="s">
        <v>4</v>
      </c>
      <c r="D93" t="s">
        <v>122</v>
      </c>
      <c r="E93" s="381">
        <v>3.5965277777777778</v>
      </c>
      <c r="F93" s="384">
        <f>MIN(F$86:F92)-1</f>
        <v>92</v>
      </c>
    </row>
    <row r="94" spans="1:7">
      <c r="A94" t="s">
        <v>325</v>
      </c>
      <c r="B94" t="s">
        <v>98</v>
      </c>
      <c r="C94" t="s">
        <v>10</v>
      </c>
      <c r="D94" t="s">
        <v>104</v>
      </c>
      <c r="E94" s="381">
        <v>3.7368055555555557</v>
      </c>
      <c r="F94" s="384">
        <f>MIN(F$86:F93)-1</f>
        <v>91</v>
      </c>
    </row>
    <row r="95" spans="1:7">
      <c r="A95" t="s">
        <v>326</v>
      </c>
      <c r="B95" t="s">
        <v>438</v>
      </c>
      <c r="C95" t="s">
        <v>8</v>
      </c>
      <c r="D95" t="s">
        <v>104</v>
      </c>
      <c r="E95" s="381">
        <v>3.817361111111111</v>
      </c>
      <c r="F95" s="384">
        <f>MIN(F$86:F94)-1</f>
        <v>90</v>
      </c>
    </row>
    <row r="96" spans="1:7">
      <c r="A96" t="s">
        <v>453</v>
      </c>
      <c r="B96" t="s">
        <v>448</v>
      </c>
      <c r="C96" t="s">
        <v>4</v>
      </c>
      <c r="D96" t="s">
        <v>19</v>
      </c>
      <c r="E96" s="381">
        <v>3.9805555555555556</v>
      </c>
      <c r="F96" s="384">
        <f>MIN(F$86:F95)-1</f>
        <v>89</v>
      </c>
    </row>
    <row r="97" spans="1:6">
      <c r="A97" t="s">
        <v>327</v>
      </c>
      <c r="B97" t="s">
        <v>495</v>
      </c>
      <c r="C97" t="s">
        <v>10</v>
      </c>
      <c r="D97" t="s">
        <v>42</v>
      </c>
      <c r="E97" s="381">
        <v>4.0319444444444441</v>
      </c>
      <c r="F97" s="384">
        <f>MIN(F$86:F96)-1</f>
        <v>88</v>
      </c>
    </row>
    <row r="98" spans="1:6">
      <c r="A98" t="s">
        <v>454</v>
      </c>
      <c r="B98" t="s">
        <v>99</v>
      </c>
      <c r="C98" t="s">
        <v>10</v>
      </c>
      <c r="D98" t="s">
        <v>104</v>
      </c>
      <c r="E98" s="381">
        <v>4.4611111111111112</v>
      </c>
      <c r="F98" s="384">
        <f>MIN(F$86:F97)-1</f>
        <v>87</v>
      </c>
    </row>
    <row r="100" spans="1:6" ht="17.25">
      <c r="B100" s="244" t="s">
        <v>256</v>
      </c>
      <c r="C100" s="460"/>
      <c r="D100" s="460"/>
      <c r="E100" s="246"/>
      <c r="F100" s="246"/>
    </row>
    <row r="101" spans="1:6" ht="45">
      <c r="B101" s="252" t="s">
        <v>1</v>
      </c>
      <c r="C101" s="253" t="s">
        <v>2</v>
      </c>
      <c r="D101" s="253" t="s">
        <v>500</v>
      </c>
      <c r="E101" s="254" t="s">
        <v>3</v>
      </c>
      <c r="F101" s="253" t="s">
        <v>162</v>
      </c>
    </row>
    <row r="102" spans="1:6">
      <c r="A102" t="s">
        <v>321</v>
      </c>
      <c r="B102" t="s">
        <v>169</v>
      </c>
      <c r="C102" t="s">
        <v>4</v>
      </c>
      <c r="D102" t="s">
        <v>62</v>
      </c>
      <c r="E102" s="381">
        <v>1.5513888888888889</v>
      </c>
      <c r="F102" s="383">
        <v>99</v>
      </c>
    </row>
    <row r="103" spans="1:6">
      <c r="A103" t="s">
        <v>378</v>
      </c>
      <c r="B103" t="s">
        <v>496</v>
      </c>
      <c r="C103" t="s">
        <v>303</v>
      </c>
      <c r="D103" t="s">
        <v>62</v>
      </c>
      <c r="E103" s="381">
        <v>1.5881944444444445</v>
      </c>
      <c r="F103" s="384"/>
    </row>
    <row r="104" spans="1:6">
      <c r="A104" t="s">
        <v>449</v>
      </c>
      <c r="B104" t="s">
        <v>177</v>
      </c>
      <c r="C104" t="s">
        <v>4</v>
      </c>
      <c r="D104" t="s">
        <v>38</v>
      </c>
      <c r="E104" s="381">
        <v>2.3479166666666669</v>
      </c>
      <c r="F104" s="384">
        <f>MIN(F$102:F103)-1</f>
        <v>98</v>
      </c>
    </row>
    <row r="105" spans="1:6">
      <c r="A105" t="s">
        <v>379</v>
      </c>
      <c r="B105" t="s">
        <v>497</v>
      </c>
      <c r="C105" t="s">
        <v>303</v>
      </c>
      <c r="D105" t="s">
        <v>64</v>
      </c>
      <c r="E105" s="381">
        <v>2.4673611111111113</v>
      </c>
      <c r="F105" s="384"/>
    </row>
    <row r="107" spans="1:6" ht="17.25">
      <c r="B107" s="244" t="s">
        <v>295</v>
      </c>
      <c r="C107" s="460"/>
      <c r="D107" s="460"/>
      <c r="E107" s="246"/>
      <c r="F107" s="246"/>
    </row>
    <row r="108" spans="1:6" ht="45">
      <c r="B108" s="252" t="s">
        <v>1</v>
      </c>
      <c r="C108" s="253" t="s">
        <v>2</v>
      </c>
      <c r="D108" s="253" t="s">
        <v>500</v>
      </c>
      <c r="E108" s="254" t="s">
        <v>3</v>
      </c>
      <c r="F108" s="253" t="s">
        <v>162</v>
      </c>
    </row>
    <row r="109" spans="1:6">
      <c r="A109" t="s">
        <v>321</v>
      </c>
      <c r="B109" t="s">
        <v>498</v>
      </c>
      <c r="C109" t="s">
        <v>303</v>
      </c>
      <c r="D109" t="s">
        <v>82</v>
      </c>
      <c r="E109" s="381">
        <v>1.2902777777777776</v>
      </c>
    </row>
    <row r="110" spans="1:6">
      <c r="A110" t="s">
        <v>378</v>
      </c>
      <c r="B110" t="s">
        <v>499</v>
      </c>
      <c r="C110" t="s">
        <v>4</v>
      </c>
      <c r="D110" t="s">
        <v>42</v>
      </c>
      <c r="E110" s="381">
        <v>1.7902777777777779</v>
      </c>
      <c r="F110">
        <v>99</v>
      </c>
    </row>
    <row r="112" spans="1:6" ht="17.25">
      <c r="B112" s="244" t="s">
        <v>257</v>
      </c>
      <c r="C112" s="460"/>
      <c r="D112" s="460"/>
      <c r="E112" s="246"/>
      <c r="F112" s="246"/>
    </row>
    <row r="113" spans="2:6" ht="45">
      <c r="B113" s="252" t="s">
        <v>1</v>
      </c>
      <c r="C113" s="253" t="s">
        <v>2</v>
      </c>
      <c r="D113" s="253" t="s">
        <v>500</v>
      </c>
      <c r="E113" s="254" t="s">
        <v>3</v>
      </c>
      <c r="F113" s="253" t="s">
        <v>162</v>
      </c>
    </row>
    <row r="114" spans="2:6">
      <c r="B114" t="s">
        <v>501</v>
      </c>
    </row>
  </sheetData>
  <mergeCells count="8">
    <mergeCell ref="C100:D100"/>
    <mergeCell ref="C107:D107"/>
    <mergeCell ref="C112:D112"/>
    <mergeCell ref="C2:D2"/>
    <mergeCell ref="C1:I1"/>
    <mergeCell ref="C25:D25"/>
    <mergeCell ref="C51:D51"/>
    <mergeCell ref="C84:D84"/>
  </mergeCells>
  <pageMargins left="0.7" right="0.7" top="0.75" bottom="0.75" header="0.3" footer="0.3"/>
  <pageSetup paperSize="9" orientation="portrait" horizontalDpi="4294967293" verticalDpi="4294967293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0FC27D9-BFBF-4DAF-A10B-07B94F630299}">
  <dimension ref="A1:N127"/>
  <sheetViews>
    <sheetView topLeftCell="A44" workbookViewId="0">
      <selection activeCell="C14" sqref="C14"/>
    </sheetView>
  </sheetViews>
  <sheetFormatPr defaultRowHeight="15"/>
  <cols>
    <col min="2" max="2" width="36" bestFit="1" customWidth="1"/>
    <col min="3" max="3" width="20.7109375" bestFit="1" customWidth="1"/>
    <col min="6" max="6" width="9.140625" style="382"/>
  </cols>
  <sheetData>
    <row r="1" spans="1:14" ht="18">
      <c r="C1" s="461" t="s">
        <v>502</v>
      </c>
      <c r="D1" s="461"/>
      <c r="E1" s="461"/>
      <c r="F1" s="461"/>
      <c r="G1" s="461"/>
      <c r="H1" s="461"/>
    </row>
    <row r="2" spans="1:14" s="246" customFormat="1" ht="14.25">
      <c r="C2" s="462"/>
      <c r="D2" s="462"/>
    </row>
    <row r="3" spans="1:14" s="246" customFormat="1" ht="17.25">
      <c r="B3" s="386" t="s">
        <v>252</v>
      </c>
      <c r="C3" s="387"/>
      <c r="D3" s="387"/>
    </row>
    <row r="4" spans="1:14" s="248" customFormat="1" ht="45">
      <c r="B4" s="252" t="s">
        <v>1</v>
      </c>
      <c r="C4" s="253" t="s">
        <v>2</v>
      </c>
      <c r="D4" s="253" t="s">
        <v>500</v>
      </c>
      <c r="E4" s="253" t="s">
        <v>162</v>
      </c>
    </row>
    <row r="5" spans="1:14">
      <c r="A5" t="s">
        <v>321</v>
      </c>
      <c r="B5" t="s">
        <v>503</v>
      </c>
      <c r="C5" t="s">
        <v>8</v>
      </c>
      <c r="D5" t="s">
        <v>13</v>
      </c>
      <c r="E5">
        <v>99</v>
      </c>
      <c r="F5"/>
    </row>
    <row r="6" spans="1:14">
      <c r="A6" t="s">
        <v>378</v>
      </c>
      <c r="B6" t="s">
        <v>127</v>
      </c>
      <c r="C6" t="s">
        <v>4</v>
      </c>
      <c r="D6" t="s">
        <v>7</v>
      </c>
      <c r="E6" s="393">
        <f>MIN(E5:E$5)-1</f>
        <v>98</v>
      </c>
      <c r="F6"/>
    </row>
    <row r="7" spans="1:14">
      <c r="A7" t="s">
        <v>379</v>
      </c>
      <c r="B7" t="s">
        <v>80</v>
      </c>
      <c r="C7" t="s">
        <v>4</v>
      </c>
      <c r="D7" t="s">
        <v>6</v>
      </c>
      <c r="E7" s="393">
        <f>MIN(E$5:E6)-1</f>
        <v>97</v>
      </c>
      <c r="F7"/>
    </row>
    <row r="8" spans="1:14">
      <c r="A8" t="s">
        <v>324</v>
      </c>
      <c r="B8" t="s">
        <v>14</v>
      </c>
      <c r="C8" t="s">
        <v>10</v>
      </c>
      <c r="D8" t="s">
        <v>19</v>
      </c>
      <c r="E8" s="393">
        <f>MIN(E$5:E7)-1</f>
        <v>96</v>
      </c>
      <c r="F8"/>
    </row>
    <row r="9" spans="1:14">
      <c r="A9" t="s">
        <v>381</v>
      </c>
      <c r="B9" t="s">
        <v>470</v>
      </c>
      <c r="C9" t="s">
        <v>8</v>
      </c>
      <c r="D9" t="s">
        <v>13</v>
      </c>
      <c r="E9" s="393">
        <f>MIN(E$5:E8)-1</f>
        <v>95</v>
      </c>
      <c r="F9"/>
    </row>
    <row r="10" spans="1:14">
      <c r="A10" t="s">
        <v>326</v>
      </c>
      <c r="B10" t="s">
        <v>164</v>
      </c>
      <c r="C10" t="s">
        <v>4</v>
      </c>
      <c r="D10" t="s">
        <v>7</v>
      </c>
      <c r="E10" s="393">
        <f>MIN(E$5:E9)-1</f>
        <v>94</v>
      </c>
      <c r="F10"/>
    </row>
    <row r="11" spans="1:14">
      <c r="A11" t="s">
        <v>384</v>
      </c>
      <c r="B11" t="s">
        <v>33</v>
      </c>
      <c r="C11" t="s">
        <v>4</v>
      </c>
      <c r="D11" t="s">
        <v>7</v>
      </c>
      <c r="E11" s="393">
        <f>MIN(E$5:E10)-1</f>
        <v>93</v>
      </c>
      <c r="F11"/>
    </row>
    <row r="12" spans="1:14">
      <c r="E12" s="384"/>
      <c r="F12"/>
    </row>
    <row r="13" spans="1:14">
      <c r="E13" s="384"/>
      <c r="F13"/>
    </row>
    <row r="14" spans="1:14">
      <c r="E14" s="382"/>
      <c r="F14"/>
    </row>
    <row r="15" spans="1:14">
      <c r="E15" s="382"/>
      <c r="F15"/>
    </row>
    <row r="16" spans="1:14" s="246" customFormat="1" ht="17.25">
      <c r="B16" s="385" t="s">
        <v>253</v>
      </c>
      <c r="C16" s="460"/>
      <c r="D16" s="460"/>
      <c r="H16" s="288"/>
      <c r="I16" s="248"/>
      <c r="J16" s="248"/>
      <c r="K16" s="248"/>
      <c r="L16" s="248"/>
      <c r="M16" s="288"/>
      <c r="N16" s="288"/>
    </row>
    <row r="17" spans="1:13" s="248" customFormat="1">
      <c r="B17" s="252" t="s">
        <v>1</v>
      </c>
      <c r="C17" s="253" t="s">
        <v>2</v>
      </c>
      <c r="D17" s="253" t="s">
        <v>500</v>
      </c>
      <c r="E17" s="253"/>
      <c r="G17" s="288"/>
      <c r="L17" s="288"/>
      <c r="M17" s="288"/>
    </row>
    <row r="18" spans="1:13">
      <c r="A18" t="s">
        <v>321</v>
      </c>
      <c r="B18" t="s">
        <v>507</v>
      </c>
      <c r="C18" t="s">
        <v>8</v>
      </c>
      <c r="D18" t="s">
        <v>22</v>
      </c>
      <c r="E18" s="383">
        <v>99</v>
      </c>
    </row>
    <row r="19" spans="1:13">
      <c r="A19" t="s">
        <v>449</v>
      </c>
      <c r="B19" t="s">
        <v>546</v>
      </c>
      <c r="C19" t="s">
        <v>8</v>
      </c>
      <c r="D19" t="s">
        <v>13</v>
      </c>
      <c r="E19" s="384">
        <f>MIN(E$18:E18)-1</f>
        <v>98</v>
      </c>
    </row>
    <row r="20" spans="1:13">
      <c r="A20" t="s">
        <v>323</v>
      </c>
      <c r="B20" t="s">
        <v>87</v>
      </c>
      <c r="C20" t="s">
        <v>4</v>
      </c>
      <c r="D20" t="s">
        <v>20</v>
      </c>
      <c r="E20" s="384">
        <f>MIN(E$18:E19)-1</f>
        <v>97</v>
      </c>
    </row>
    <row r="21" spans="1:13">
      <c r="A21" t="s">
        <v>381</v>
      </c>
      <c r="B21" t="s">
        <v>30</v>
      </c>
      <c r="C21" t="s">
        <v>4</v>
      </c>
      <c r="D21" t="s">
        <v>18</v>
      </c>
      <c r="E21" s="384">
        <f>MIN(E$18:E20)-1</f>
        <v>96</v>
      </c>
    </row>
    <row r="22" spans="1:13">
      <c r="A22" t="s">
        <v>325</v>
      </c>
      <c r="B22" t="s">
        <v>356</v>
      </c>
      <c r="C22" t="s">
        <v>8</v>
      </c>
      <c r="D22" t="s">
        <v>7</v>
      </c>
      <c r="E22" s="384">
        <f>MIN(E$18:E21)-1</f>
        <v>95</v>
      </c>
    </row>
    <row r="23" spans="1:13">
      <c r="A23" t="s">
        <v>453</v>
      </c>
      <c r="B23" t="s">
        <v>508</v>
      </c>
      <c r="C23" t="s">
        <v>8</v>
      </c>
      <c r="D23" t="s">
        <v>60</v>
      </c>
      <c r="E23" s="384">
        <f>MIN(E$18:E22)-1</f>
        <v>94</v>
      </c>
    </row>
    <row r="24" spans="1:13">
      <c r="A24" t="s">
        <v>327</v>
      </c>
      <c r="B24" t="s">
        <v>28</v>
      </c>
      <c r="C24" t="s">
        <v>4</v>
      </c>
      <c r="D24" t="s">
        <v>18</v>
      </c>
      <c r="E24" s="384">
        <f>MIN(E$18:E23)-1</f>
        <v>93</v>
      </c>
    </row>
    <row r="25" spans="1:13">
      <c r="A25" t="s">
        <v>454</v>
      </c>
      <c r="B25" t="s">
        <v>266</v>
      </c>
      <c r="C25" t="s">
        <v>8</v>
      </c>
      <c r="D25" t="s">
        <v>122</v>
      </c>
      <c r="E25" s="384">
        <f>MIN(E$18:E24)-1</f>
        <v>92</v>
      </c>
    </row>
    <row r="26" spans="1:13">
      <c r="A26" t="s">
        <v>383</v>
      </c>
      <c r="B26" t="s">
        <v>171</v>
      </c>
      <c r="C26" t="s">
        <v>8</v>
      </c>
      <c r="D26" t="s">
        <v>19</v>
      </c>
      <c r="E26" s="384">
        <f>MIN(E$18:E25)-1</f>
        <v>91</v>
      </c>
    </row>
    <row r="27" spans="1:13">
      <c r="A27" t="s">
        <v>384</v>
      </c>
      <c r="B27" t="s">
        <v>235</v>
      </c>
      <c r="C27" t="s">
        <v>10</v>
      </c>
      <c r="D27" t="s">
        <v>13</v>
      </c>
      <c r="E27" s="384">
        <f>MIN(E$18:E26)-1</f>
        <v>90</v>
      </c>
    </row>
    <row r="28" spans="1:13">
      <c r="A28" t="s">
        <v>328</v>
      </c>
      <c r="B28" t="s">
        <v>371</v>
      </c>
      <c r="C28" t="s">
        <v>4</v>
      </c>
      <c r="D28" t="s">
        <v>32</v>
      </c>
      <c r="E28" s="384">
        <f>MIN(E$18:E27)-1</f>
        <v>89</v>
      </c>
    </row>
    <row r="29" spans="1:13">
      <c r="A29" t="s">
        <v>456</v>
      </c>
      <c r="B29" t="s">
        <v>509</v>
      </c>
      <c r="C29" t="s">
        <v>4</v>
      </c>
      <c r="D29" t="s">
        <v>22</v>
      </c>
      <c r="E29" s="384">
        <f>MIN(E$18:E28)-1</f>
        <v>88</v>
      </c>
    </row>
    <row r="30" spans="1:13">
      <c r="A30" t="s">
        <v>329</v>
      </c>
      <c r="B30" t="s">
        <v>397</v>
      </c>
      <c r="C30" t="s">
        <v>8</v>
      </c>
      <c r="D30" t="s">
        <v>32</v>
      </c>
      <c r="E30" s="384">
        <f>MIN(E$18:E29)-1</f>
        <v>87</v>
      </c>
    </row>
    <row r="31" spans="1:13">
      <c r="A31" t="s">
        <v>459</v>
      </c>
      <c r="B31" t="s">
        <v>413</v>
      </c>
      <c r="C31" t="s">
        <v>8</v>
      </c>
      <c r="D31" t="s">
        <v>19</v>
      </c>
      <c r="E31" s="384">
        <f>MIN(E$18:E30)-1</f>
        <v>86</v>
      </c>
    </row>
    <row r="32" spans="1:13">
      <c r="E32" s="384"/>
    </row>
    <row r="33" spans="1:6">
      <c r="E33" s="384"/>
    </row>
    <row r="34" spans="1:6">
      <c r="E34" s="384"/>
    </row>
    <row r="39" spans="1:6" ht="17.25">
      <c r="B39" s="244" t="s">
        <v>254</v>
      </c>
      <c r="C39" s="460"/>
      <c r="D39" s="460"/>
      <c r="E39" s="246"/>
      <c r="F39" s="246"/>
    </row>
    <row r="40" spans="1:6" ht="45">
      <c r="B40" s="252" t="s">
        <v>1</v>
      </c>
      <c r="C40" s="253" t="s">
        <v>2</v>
      </c>
      <c r="D40" s="253" t="s">
        <v>500</v>
      </c>
      <c r="E40" s="253" t="s">
        <v>162</v>
      </c>
      <c r="F40"/>
    </row>
    <row r="41" spans="1:6">
      <c r="A41" t="s">
        <v>321</v>
      </c>
      <c r="B41" t="s">
        <v>510</v>
      </c>
      <c r="C41" t="s">
        <v>8</v>
      </c>
      <c r="D41" t="s">
        <v>62</v>
      </c>
      <c r="E41" s="383">
        <v>99</v>
      </c>
    </row>
    <row r="42" spans="1:6">
      <c r="A42" t="s">
        <v>449</v>
      </c>
      <c r="B42" t="s">
        <v>49</v>
      </c>
      <c r="C42" t="s">
        <v>4</v>
      </c>
      <c r="D42" t="s">
        <v>18</v>
      </c>
      <c r="E42" s="384">
        <f>MIN(E$41:E41)-1</f>
        <v>98</v>
      </c>
    </row>
    <row r="43" spans="1:6">
      <c r="A43" t="s">
        <v>379</v>
      </c>
      <c r="B43" t="s">
        <v>144</v>
      </c>
      <c r="C43" t="s">
        <v>8</v>
      </c>
      <c r="D43" t="s">
        <v>39</v>
      </c>
      <c r="E43" s="384">
        <f>MIN(E$41:E42)-1</f>
        <v>97</v>
      </c>
    </row>
    <row r="44" spans="1:6">
      <c r="A44" t="s">
        <v>322</v>
      </c>
      <c r="B44" t="s">
        <v>395</v>
      </c>
      <c r="C44" t="s">
        <v>8</v>
      </c>
      <c r="D44" t="s">
        <v>32</v>
      </c>
      <c r="E44" s="384">
        <f>MIN(E$41:E43)-1</f>
        <v>96</v>
      </c>
    </row>
    <row r="45" spans="1:6">
      <c r="A45" t="s">
        <v>323</v>
      </c>
      <c r="B45" t="s">
        <v>511</v>
      </c>
      <c r="C45" t="s">
        <v>11</v>
      </c>
      <c r="D45" t="s">
        <v>18</v>
      </c>
      <c r="E45" s="384">
        <f>MIN(E$41:E44)-1</f>
        <v>95</v>
      </c>
    </row>
    <row r="46" spans="1:6">
      <c r="A46" t="s">
        <v>324</v>
      </c>
      <c r="B46" t="s">
        <v>52</v>
      </c>
      <c r="C46" t="s">
        <v>4</v>
      </c>
      <c r="D46" t="s">
        <v>35</v>
      </c>
      <c r="E46" s="384">
        <f>MIN(E$41:E45)-1</f>
        <v>94</v>
      </c>
    </row>
    <row r="47" spans="1:6">
      <c r="A47" t="s">
        <v>325</v>
      </c>
      <c r="B47" t="s">
        <v>89</v>
      </c>
      <c r="C47" t="s">
        <v>4</v>
      </c>
      <c r="D47" t="s">
        <v>46</v>
      </c>
      <c r="E47" s="384">
        <f>MIN(E$41:E46)-1</f>
        <v>93</v>
      </c>
    </row>
    <row r="48" spans="1:6">
      <c r="A48" t="s">
        <v>327</v>
      </c>
      <c r="B48" t="s">
        <v>103</v>
      </c>
      <c r="C48" t="s">
        <v>4</v>
      </c>
      <c r="D48" t="s">
        <v>35</v>
      </c>
      <c r="E48" s="384">
        <f>MIN(E$41:E47)-1</f>
        <v>92</v>
      </c>
    </row>
    <row r="49" spans="1:5">
      <c r="A49" t="s">
        <v>383</v>
      </c>
      <c r="B49" t="s">
        <v>513</v>
      </c>
      <c r="C49" t="s">
        <v>8</v>
      </c>
      <c r="D49" t="s">
        <v>42</v>
      </c>
      <c r="E49" s="384">
        <f>MIN(E$41:E48)-1</f>
        <v>91</v>
      </c>
    </row>
    <row r="50" spans="1:5">
      <c r="A50" t="s">
        <v>456</v>
      </c>
      <c r="B50" t="s">
        <v>514</v>
      </c>
      <c r="C50" t="s">
        <v>8</v>
      </c>
      <c r="D50" t="s">
        <v>18</v>
      </c>
      <c r="E50" s="384">
        <f>MIN(E$41:E49)-1</f>
        <v>90</v>
      </c>
    </row>
    <row r="51" spans="1:5">
      <c r="A51" t="s">
        <v>387</v>
      </c>
      <c r="B51" t="s">
        <v>48</v>
      </c>
      <c r="C51" t="s">
        <v>11</v>
      </c>
      <c r="D51" t="s">
        <v>35</v>
      </c>
      <c r="E51" s="384">
        <f>MIN(E$41:E50)-1</f>
        <v>89</v>
      </c>
    </row>
    <row r="52" spans="1:5">
      <c r="A52" t="s">
        <v>330</v>
      </c>
      <c r="B52" t="s">
        <v>460</v>
      </c>
      <c r="C52" t="s">
        <v>4</v>
      </c>
      <c r="D52" t="s">
        <v>35</v>
      </c>
      <c r="E52" s="384">
        <f>MIN(E$41:E51)-1</f>
        <v>88</v>
      </c>
    </row>
    <row r="53" spans="1:5">
      <c r="A53" t="s">
        <v>459</v>
      </c>
      <c r="B53" t="s">
        <v>57</v>
      </c>
      <c r="C53" t="s">
        <v>4</v>
      </c>
      <c r="D53" t="s">
        <v>18</v>
      </c>
      <c r="E53" s="384">
        <f>MIN(E$41:E52)-1</f>
        <v>87</v>
      </c>
    </row>
    <row r="54" spans="1:5">
      <c r="A54" t="s">
        <v>334</v>
      </c>
      <c r="B54" t="s">
        <v>515</v>
      </c>
      <c r="C54" t="s">
        <v>8</v>
      </c>
      <c r="D54" t="s">
        <v>20</v>
      </c>
      <c r="E54" s="384">
        <f>MIN(E$41:E53)-1</f>
        <v>86</v>
      </c>
    </row>
    <row r="55" spans="1:5">
      <c r="A55" t="s">
        <v>389</v>
      </c>
      <c r="B55" t="s">
        <v>516</v>
      </c>
      <c r="C55" t="s">
        <v>8</v>
      </c>
      <c r="D55" t="s">
        <v>22</v>
      </c>
      <c r="E55" s="384">
        <f>MIN(E$41:E54)-1</f>
        <v>85</v>
      </c>
    </row>
    <row r="56" spans="1:5">
      <c r="A56" t="s">
        <v>390</v>
      </c>
      <c r="B56" t="s">
        <v>174</v>
      </c>
      <c r="C56" t="s">
        <v>4</v>
      </c>
      <c r="D56" t="s">
        <v>38</v>
      </c>
      <c r="E56" s="384">
        <f>MIN(E$41:E55)-1</f>
        <v>84</v>
      </c>
    </row>
    <row r="57" spans="1:5">
      <c r="A57" t="s">
        <v>336</v>
      </c>
      <c r="B57" t="s">
        <v>67</v>
      </c>
      <c r="C57" t="s">
        <v>10</v>
      </c>
      <c r="D57" t="s">
        <v>15</v>
      </c>
      <c r="E57" s="384">
        <f>MIN(E$41:E56)-1</f>
        <v>83</v>
      </c>
    </row>
    <row r="58" spans="1:5">
      <c r="A58" t="s">
        <v>393</v>
      </c>
      <c r="B58" t="s">
        <v>417</v>
      </c>
      <c r="C58" t="s">
        <v>8</v>
      </c>
      <c r="D58" t="s">
        <v>32</v>
      </c>
      <c r="E58" s="384">
        <f>MIN(E$41:E57)-1</f>
        <v>82</v>
      </c>
    </row>
    <row r="59" spans="1:5">
      <c r="A59" t="s">
        <v>491</v>
      </c>
      <c r="B59" t="s">
        <v>517</v>
      </c>
      <c r="C59" t="s">
        <v>10</v>
      </c>
      <c r="D59" t="s">
        <v>32</v>
      </c>
      <c r="E59" s="384">
        <f>MIN(E$41:E58)-1</f>
        <v>81</v>
      </c>
    </row>
    <row r="60" spans="1:5">
      <c r="A60" t="s">
        <v>337</v>
      </c>
      <c r="B60" t="s">
        <v>518</v>
      </c>
      <c r="C60" t="s">
        <v>8</v>
      </c>
      <c r="D60" t="s">
        <v>19</v>
      </c>
      <c r="E60" s="384">
        <f>MIN(E$41:E59)-1</f>
        <v>80</v>
      </c>
    </row>
    <row r="61" spans="1:5">
      <c r="A61" t="s">
        <v>519</v>
      </c>
      <c r="B61" t="s">
        <v>394</v>
      </c>
      <c r="C61" t="s">
        <v>4</v>
      </c>
      <c r="D61" t="s">
        <v>39</v>
      </c>
      <c r="E61" s="384">
        <f>MIN(E$41:E60)-1</f>
        <v>79</v>
      </c>
    </row>
    <row r="62" spans="1:5">
      <c r="A62" t="s">
        <v>339</v>
      </c>
      <c r="B62" t="s">
        <v>439</v>
      </c>
      <c r="C62" t="s">
        <v>8</v>
      </c>
      <c r="D62" t="s">
        <v>38</v>
      </c>
      <c r="E62" s="384">
        <f>MIN(E$41:E61)-1</f>
        <v>78</v>
      </c>
    </row>
    <row r="63" spans="1:5">
      <c r="A63" t="s">
        <v>396</v>
      </c>
      <c r="B63" t="s">
        <v>415</v>
      </c>
      <c r="C63" t="s">
        <v>8</v>
      </c>
      <c r="D63" t="s">
        <v>38</v>
      </c>
      <c r="E63" s="384">
        <f>MIN(E$41:E62)-1</f>
        <v>77</v>
      </c>
    </row>
    <row r="64" spans="1:5">
      <c r="A64" t="s">
        <v>520</v>
      </c>
      <c r="B64" t="s">
        <v>488</v>
      </c>
      <c r="C64" t="s">
        <v>8</v>
      </c>
      <c r="D64" t="s">
        <v>7</v>
      </c>
      <c r="E64" s="384">
        <f>MIN(E$41:E63)-1</f>
        <v>76</v>
      </c>
    </row>
    <row r="65" spans="1:6">
      <c r="A65" t="s">
        <v>343</v>
      </c>
      <c r="B65" t="s">
        <v>435</v>
      </c>
      <c r="C65" t="s">
        <v>4</v>
      </c>
      <c r="D65" t="s">
        <v>32</v>
      </c>
      <c r="E65" s="384">
        <f>MIN(E$41:E64)-1</f>
        <v>75</v>
      </c>
    </row>
    <row r="66" spans="1:6">
      <c r="A66" t="s">
        <v>521</v>
      </c>
      <c r="B66" t="s">
        <v>522</v>
      </c>
      <c r="C66" t="s">
        <v>8</v>
      </c>
      <c r="D66" t="s">
        <v>46</v>
      </c>
      <c r="E66" s="384">
        <f>MIN(E$41:E65)-1</f>
        <v>74</v>
      </c>
    </row>
    <row r="67" spans="1:6">
      <c r="A67" t="s">
        <v>523</v>
      </c>
      <c r="B67" t="s">
        <v>524</v>
      </c>
      <c r="C67" t="s">
        <v>8</v>
      </c>
      <c r="D67" t="s">
        <v>13</v>
      </c>
      <c r="E67" s="384">
        <f>MIN(E$41:E66)-1</f>
        <v>73</v>
      </c>
    </row>
    <row r="68" spans="1:6">
      <c r="E68" s="384"/>
    </row>
    <row r="69" spans="1:6">
      <c r="E69" s="384"/>
    </row>
    <row r="70" spans="1:6">
      <c r="E70" s="384"/>
    </row>
    <row r="71" spans="1:6">
      <c r="E71" s="384"/>
    </row>
    <row r="72" spans="1:6">
      <c r="E72" s="384"/>
    </row>
    <row r="74" spans="1:6" ht="17.25">
      <c r="A74" s="245"/>
      <c r="B74" s="244" t="s">
        <v>255</v>
      </c>
      <c r="C74" s="460"/>
      <c r="D74" s="460"/>
      <c r="E74" s="246"/>
      <c r="F74" s="246"/>
    </row>
    <row r="75" spans="1:6" ht="45">
      <c r="A75" s="252"/>
      <c r="B75" s="252" t="s">
        <v>1</v>
      </c>
      <c r="C75" s="253" t="s">
        <v>2</v>
      </c>
      <c r="D75" s="253" t="s">
        <v>500</v>
      </c>
      <c r="E75" s="253" t="s">
        <v>162</v>
      </c>
      <c r="F75"/>
    </row>
    <row r="76" spans="1:6">
      <c r="A76" t="s">
        <v>321</v>
      </c>
      <c r="B76" t="s">
        <v>525</v>
      </c>
      <c r="C76" t="s">
        <v>8</v>
      </c>
      <c r="D76" t="s">
        <v>68</v>
      </c>
      <c r="E76" s="383">
        <v>99</v>
      </c>
    </row>
    <row r="77" spans="1:6">
      <c r="A77" t="s">
        <v>378</v>
      </c>
      <c r="B77" t="s">
        <v>526</v>
      </c>
      <c r="C77" t="s">
        <v>527</v>
      </c>
      <c r="D77" t="s">
        <v>104</v>
      </c>
      <c r="E77" s="384"/>
    </row>
    <row r="78" spans="1:6">
      <c r="A78" t="s">
        <v>449</v>
      </c>
      <c r="B78" t="s">
        <v>528</v>
      </c>
      <c r="C78" t="s">
        <v>8</v>
      </c>
      <c r="D78" t="s">
        <v>104</v>
      </c>
      <c r="E78" s="384">
        <f>MIN(E$76:E77)-1</f>
        <v>98</v>
      </c>
    </row>
    <row r="79" spans="1:6">
      <c r="A79" t="s">
        <v>379</v>
      </c>
      <c r="B79" t="s">
        <v>529</v>
      </c>
      <c r="C79" t="s">
        <v>530</v>
      </c>
      <c r="D79" t="s">
        <v>18</v>
      </c>
      <c r="E79" s="384"/>
    </row>
    <row r="80" spans="1:6">
      <c r="A80" t="s">
        <v>322</v>
      </c>
      <c r="B80" t="s">
        <v>531</v>
      </c>
      <c r="C80" t="s">
        <v>303</v>
      </c>
      <c r="D80" t="s">
        <v>65</v>
      </c>
      <c r="E80" s="384"/>
    </row>
    <row r="81" spans="1:5">
      <c r="A81" t="s">
        <v>323</v>
      </c>
      <c r="B81" t="s">
        <v>532</v>
      </c>
      <c r="C81" t="s">
        <v>8</v>
      </c>
      <c r="D81" t="s">
        <v>19</v>
      </c>
      <c r="E81" s="384">
        <f>MIN(E$76:E80)-1</f>
        <v>97</v>
      </c>
    </row>
    <row r="82" spans="1:5">
      <c r="A82" t="s">
        <v>324</v>
      </c>
      <c r="B82" t="s">
        <v>66</v>
      </c>
      <c r="C82" t="s">
        <v>4</v>
      </c>
      <c r="D82" t="s">
        <v>19</v>
      </c>
      <c r="E82" s="384">
        <f>MIN(E$76:E81)-1</f>
        <v>96</v>
      </c>
    </row>
    <row r="83" spans="1:5">
      <c r="A83" t="s">
        <v>381</v>
      </c>
      <c r="B83" t="s">
        <v>533</v>
      </c>
      <c r="C83" t="s">
        <v>4</v>
      </c>
      <c r="D83" t="s">
        <v>65</v>
      </c>
      <c r="E83" s="384">
        <f>MIN(E$76:E82)-1</f>
        <v>95</v>
      </c>
    </row>
    <row r="84" spans="1:5">
      <c r="A84" t="s">
        <v>325</v>
      </c>
      <c r="B84" t="s">
        <v>434</v>
      </c>
      <c r="C84" t="s">
        <v>8</v>
      </c>
      <c r="D84" t="s">
        <v>42</v>
      </c>
      <c r="E84" s="384">
        <f>MIN(E$76:E83)-1</f>
        <v>94</v>
      </c>
    </row>
    <row r="85" spans="1:5">
      <c r="A85" t="s">
        <v>326</v>
      </c>
      <c r="B85" t="s">
        <v>438</v>
      </c>
      <c r="C85" t="s">
        <v>8</v>
      </c>
      <c r="D85" t="s">
        <v>104</v>
      </c>
      <c r="E85" s="384">
        <f>MIN(E$76:E84)-1</f>
        <v>93</v>
      </c>
    </row>
    <row r="86" spans="1:5">
      <c r="A86" t="s">
        <v>453</v>
      </c>
      <c r="B86" t="s">
        <v>534</v>
      </c>
      <c r="C86" t="s">
        <v>530</v>
      </c>
      <c r="D86" t="s">
        <v>42</v>
      </c>
      <c r="E86" s="384"/>
    </row>
    <row r="87" spans="1:5">
      <c r="A87" t="s">
        <v>327</v>
      </c>
      <c r="B87" t="s">
        <v>535</v>
      </c>
      <c r="C87" t="s">
        <v>4</v>
      </c>
      <c r="D87" t="s">
        <v>65</v>
      </c>
      <c r="E87" s="384">
        <f>MIN(E$76:E86)-1</f>
        <v>92</v>
      </c>
    </row>
    <row r="88" spans="1:5">
      <c r="A88" t="s">
        <v>454</v>
      </c>
      <c r="B88" t="s">
        <v>536</v>
      </c>
      <c r="C88" t="s">
        <v>8</v>
      </c>
      <c r="D88" t="s">
        <v>46</v>
      </c>
      <c r="E88" s="384">
        <f>MIN(E$76:E87)-1</f>
        <v>91</v>
      </c>
    </row>
    <row r="89" spans="1:5">
      <c r="A89" t="s">
        <v>383</v>
      </c>
      <c r="B89" t="s">
        <v>537</v>
      </c>
      <c r="C89" t="s">
        <v>538</v>
      </c>
      <c r="D89" t="s">
        <v>35</v>
      </c>
      <c r="E89" s="384"/>
    </row>
    <row r="90" spans="1:5">
      <c r="E90" s="384"/>
    </row>
    <row r="91" spans="1:5">
      <c r="E91" s="384"/>
    </row>
    <row r="92" spans="1:5">
      <c r="E92" s="384"/>
    </row>
    <row r="93" spans="1:5">
      <c r="E93" s="384"/>
    </row>
    <row r="94" spans="1:5">
      <c r="E94" s="384"/>
    </row>
    <row r="95" spans="1:5">
      <c r="E95" s="384"/>
    </row>
    <row r="96" spans="1:5">
      <c r="E96" s="384"/>
    </row>
    <row r="97" spans="1:5">
      <c r="E97" s="384"/>
    </row>
    <row r="98" spans="1:5">
      <c r="E98" s="384"/>
    </row>
    <row r="100" spans="1:5" ht="17.25">
      <c r="B100" s="244" t="s">
        <v>256</v>
      </c>
      <c r="C100" s="460"/>
      <c r="D100" s="460"/>
      <c r="E100" s="246"/>
    </row>
    <row r="101" spans="1:5" ht="45">
      <c r="B101" s="252" t="s">
        <v>1</v>
      </c>
      <c r="C101" s="253" t="s">
        <v>2</v>
      </c>
      <c r="D101" s="253" t="s">
        <v>500</v>
      </c>
      <c r="E101" s="253" t="s">
        <v>162</v>
      </c>
    </row>
    <row r="102" spans="1:5">
      <c r="A102" t="s">
        <v>321</v>
      </c>
      <c r="B102" t="s">
        <v>442</v>
      </c>
      <c r="C102" t="s">
        <v>8</v>
      </c>
      <c r="D102" t="s">
        <v>71</v>
      </c>
      <c r="E102" s="383">
        <v>99</v>
      </c>
    </row>
    <row r="103" spans="1:5">
      <c r="E103" s="384"/>
    </row>
    <row r="104" spans="1:5">
      <c r="E104" s="384"/>
    </row>
    <row r="105" spans="1:5">
      <c r="E105" s="384"/>
    </row>
    <row r="106" spans="1:5">
      <c r="E106" s="384"/>
    </row>
    <row r="107" spans="1:5">
      <c r="E107" s="384"/>
    </row>
    <row r="108" spans="1:5">
      <c r="E108" s="384"/>
    </row>
    <row r="109" spans="1:5">
      <c r="E109" s="384"/>
    </row>
    <row r="110" spans="1:5">
      <c r="E110" s="384"/>
    </row>
    <row r="111" spans="1:5">
      <c r="E111" s="384"/>
    </row>
    <row r="112" spans="1:5">
      <c r="E112" s="384"/>
    </row>
    <row r="113" spans="1:5">
      <c r="E113" s="384"/>
    </row>
    <row r="115" spans="1:5" ht="17.25">
      <c r="B115" s="244" t="s">
        <v>295</v>
      </c>
      <c r="C115" s="460"/>
      <c r="D115" s="460"/>
      <c r="E115" s="246"/>
    </row>
    <row r="116" spans="1:5" ht="45">
      <c r="B116" s="252" t="s">
        <v>1</v>
      </c>
      <c r="C116" s="253" t="s">
        <v>2</v>
      </c>
      <c r="D116" s="253" t="s">
        <v>500</v>
      </c>
      <c r="E116" s="253" t="s">
        <v>162</v>
      </c>
    </row>
    <row r="117" spans="1:5">
      <c r="A117" t="s">
        <v>321</v>
      </c>
      <c r="B117" t="s">
        <v>443</v>
      </c>
      <c r="C117" t="s">
        <v>8</v>
      </c>
      <c r="D117" t="s">
        <v>71</v>
      </c>
      <c r="E117" s="383">
        <v>99</v>
      </c>
    </row>
    <row r="118" spans="1:5">
      <c r="A118" t="s">
        <v>378</v>
      </c>
      <c r="B118" t="s">
        <v>541</v>
      </c>
      <c r="C118" t="s">
        <v>8</v>
      </c>
      <c r="D118" t="s">
        <v>23</v>
      </c>
      <c r="E118" s="384">
        <f>MIN(E$117:E117)-1</f>
        <v>98</v>
      </c>
    </row>
    <row r="121" spans="1:5" ht="17.25">
      <c r="B121" s="244" t="s">
        <v>257</v>
      </c>
      <c r="C121" s="460"/>
      <c r="D121" s="460"/>
      <c r="E121" s="246"/>
    </row>
    <row r="122" spans="1:5" ht="45">
      <c r="B122" s="252" t="s">
        <v>1</v>
      </c>
      <c r="C122" s="253" t="s">
        <v>2</v>
      </c>
      <c r="D122" s="253" t="s">
        <v>500</v>
      </c>
      <c r="E122" s="253" t="s">
        <v>162</v>
      </c>
    </row>
    <row r="123" spans="1:5">
      <c r="A123" t="s">
        <v>321</v>
      </c>
      <c r="B123" t="s">
        <v>539</v>
      </c>
      <c r="C123" t="s">
        <v>8</v>
      </c>
      <c r="D123" t="s">
        <v>542</v>
      </c>
      <c r="E123" s="383">
        <v>99</v>
      </c>
    </row>
    <row r="124" spans="1:5">
      <c r="A124" t="s">
        <v>378</v>
      </c>
      <c r="B124" t="s">
        <v>543</v>
      </c>
      <c r="C124" t="s">
        <v>8</v>
      </c>
      <c r="D124" t="s">
        <v>281</v>
      </c>
      <c r="E124" s="384">
        <f>MIN(E$123:E123)-1</f>
        <v>98</v>
      </c>
    </row>
    <row r="125" spans="1:5">
      <c r="A125" t="s">
        <v>379</v>
      </c>
      <c r="B125" t="s">
        <v>540</v>
      </c>
      <c r="C125" t="s">
        <v>8</v>
      </c>
      <c r="D125" t="s">
        <v>81</v>
      </c>
      <c r="E125" s="384">
        <f>MIN(E$123:E124)-1</f>
        <v>97</v>
      </c>
    </row>
    <row r="126" spans="1:5">
      <c r="A126" t="s">
        <v>322</v>
      </c>
      <c r="B126" t="s">
        <v>544</v>
      </c>
      <c r="D126" t="s">
        <v>39</v>
      </c>
      <c r="E126" s="384">
        <f>MIN(E$123:E125)-1</f>
        <v>96</v>
      </c>
    </row>
    <row r="127" spans="1:5">
      <c r="A127" t="s">
        <v>323</v>
      </c>
      <c r="B127" t="s">
        <v>545</v>
      </c>
      <c r="D127" t="s">
        <v>64</v>
      </c>
      <c r="E127" s="384">
        <f>MIN(E$123:E126)-1</f>
        <v>95</v>
      </c>
    </row>
  </sheetData>
  <mergeCells count="8">
    <mergeCell ref="C115:D115"/>
    <mergeCell ref="C121:D121"/>
    <mergeCell ref="C1:H1"/>
    <mergeCell ref="C2:D2"/>
    <mergeCell ref="C16:D16"/>
    <mergeCell ref="C39:D39"/>
    <mergeCell ref="C74:D74"/>
    <mergeCell ref="C100:D100"/>
  </mergeCell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F5DF9E9-B6E3-4A5E-AC76-08182D33180D}">
  <dimension ref="A1:Q208"/>
  <sheetViews>
    <sheetView workbookViewId="0">
      <selection activeCell="A11" sqref="A1:XFD1048576"/>
    </sheetView>
  </sheetViews>
  <sheetFormatPr defaultRowHeight="15"/>
  <cols>
    <col min="2" max="2" width="36" bestFit="1" customWidth="1"/>
    <col min="3" max="3" width="20.7109375" bestFit="1" customWidth="1"/>
    <col min="9" max="9" width="9.140625" style="382"/>
  </cols>
  <sheetData>
    <row r="1" spans="1:11" ht="18">
      <c r="C1" s="461" t="s">
        <v>548</v>
      </c>
      <c r="D1" s="461"/>
      <c r="E1" s="461"/>
      <c r="F1" s="461"/>
      <c r="G1" s="461"/>
      <c r="H1" s="461"/>
      <c r="I1" s="461"/>
      <c r="J1" s="461"/>
      <c r="K1" s="461"/>
    </row>
    <row r="2" spans="1:11" s="246" customFormat="1" ht="14.25">
      <c r="C2" s="462"/>
      <c r="D2" s="462"/>
      <c r="E2" s="387"/>
      <c r="F2" s="387"/>
      <c r="G2" s="387"/>
    </row>
    <row r="3" spans="1:11" s="246" customFormat="1" ht="17.25">
      <c r="B3" s="386" t="s">
        <v>252</v>
      </c>
      <c r="C3" s="387"/>
      <c r="D3" s="387"/>
      <c r="E3" s="387"/>
      <c r="F3" s="387"/>
      <c r="G3" s="387"/>
    </row>
    <row r="4" spans="1:11" s="248" customFormat="1" ht="45">
      <c r="B4" s="252" t="s">
        <v>1</v>
      </c>
      <c r="C4" s="253" t="s">
        <v>2</v>
      </c>
      <c r="D4" s="253" t="s">
        <v>500</v>
      </c>
      <c r="E4" s="253"/>
      <c r="F4" s="253"/>
      <c r="G4" s="253"/>
      <c r="H4" s="253" t="s">
        <v>162</v>
      </c>
    </row>
    <row r="5" spans="1:11">
      <c r="A5" t="s">
        <v>321</v>
      </c>
      <c r="B5" t="s">
        <v>628</v>
      </c>
      <c r="C5" t="s">
        <v>604</v>
      </c>
      <c r="D5" t="s">
        <v>13</v>
      </c>
      <c r="E5" s="381"/>
      <c r="I5"/>
    </row>
    <row r="6" spans="1:11">
      <c r="A6" t="s">
        <v>378</v>
      </c>
      <c r="B6" t="s">
        <v>168</v>
      </c>
      <c r="C6" t="s">
        <v>10</v>
      </c>
      <c r="D6" t="s">
        <v>26</v>
      </c>
      <c r="E6" s="381"/>
      <c r="H6" s="393">
        <v>99</v>
      </c>
      <c r="I6"/>
    </row>
    <row r="7" spans="1:11">
      <c r="A7" t="s">
        <v>449</v>
      </c>
      <c r="B7" t="s">
        <v>127</v>
      </c>
      <c r="C7" t="s">
        <v>4</v>
      </c>
      <c r="D7" t="s">
        <v>7</v>
      </c>
      <c r="E7" s="381"/>
      <c r="H7" s="393">
        <f>MIN(H$5:H6)-1</f>
        <v>98</v>
      </c>
      <c r="I7"/>
    </row>
    <row r="8" spans="1:11">
      <c r="A8" t="s">
        <v>379</v>
      </c>
      <c r="B8" t="s">
        <v>629</v>
      </c>
      <c r="C8" t="s">
        <v>630</v>
      </c>
      <c r="D8" t="s">
        <v>13</v>
      </c>
      <c r="E8" s="381"/>
      <c r="H8" s="393"/>
      <c r="I8"/>
    </row>
    <row r="9" spans="1:11">
      <c r="A9" t="s">
        <v>322</v>
      </c>
      <c r="B9" t="s">
        <v>342</v>
      </c>
      <c r="C9" t="s">
        <v>8</v>
      </c>
      <c r="D9" t="s">
        <v>6</v>
      </c>
      <c r="E9" s="381"/>
      <c r="H9" s="393">
        <f>MIN(H$5:H8)-1</f>
        <v>97</v>
      </c>
      <c r="I9"/>
    </row>
    <row r="10" spans="1:11">
      <c r="A10" t="s">
        <v>323</v>
      </c>
      <c r="B10" t="s">
        <v>631</v>
      </c>
      <c r="C10" t="s">
        <v>4</v>
      </c>
      <c r="D10" t="s">
        <v>13</v>
      </c>
      <c r="E10" s="381"/>
      <c r="H10" s="393">
        <f>MIN(H$5:H9)-1</f>
        <v>96</v>
      </c>
      <c r="I10"/>
    </row>
    <row r="11" spans="1:11">
      <c r="A11" t="s">
        <v>324</v>
      </c>
      <c r="B11" t="s">
        <v>335</v>
      </c>
      <c r="C11" t="s">
        <v>10</v>
      </c>
      <c r="D11" t="s">
        <v>22</v>
      </c>
      <c r="E11" s="381"/>
      <c r="H11" s="393">
        <f>MIN(H$5:H10)-1</f>
        <v>95</v>
      </c>
      <c r="I11"/>
    </row>
    <row r="12" spans="1:11">
      <c r="A12" t="s">
        <v>381</v>
      </c>
      <c r="B12" t="s">
        <v>632</v>
      </c>
      <c r="C12" t="s">
        <v>303</v>
      </c>
      <c r="D12" t="s">
        <v>6</v>
      </c>
      <c r="E12" s="381"/>
      <c r="H12" s="393"/>
      <c r="I12"/>
    </row>
    <row r="13" spans="1:11">
      <c r="A13" t="s">
        <v>325</v>
      </c>
      <c r="B13" t="s">
        <v>633</v>
      </c>
      <c r="C13" t="s">
        <v>599</v>
      </c>
      <c r="D13" t="s">
        <v>20</v>
      </c>
      <c r="E13" s="381"/>
      <c r="H13" s="393"/>
      <c r="I13"/>
    </row>
    <row r="14" spans="1:11">
      <c r="A14" t="s">
        <v>326</v>
      </c>
      <c r="B14" t="s">
        <v>121</v>
      </c>
      <c r="C14" t="s">
        <v>10</v>
      </c>
      <c r="D14" t="s">
        <v>18</v>
      </c>
      <c r="E14" s="381"/>
      <c r="H14" s="393">
        <f>MIN(H$5:H13)-1</f>
        <v>94</v>
      </c>
      <c r="I14"/>
    </row>
    <row r="15" spans="1:11">
      <c r="A15" t="s">
        <v>453</v>
      </c>
      <c r="B15" t="s">
        <v>634</v>
      </c>
      <c r="C15" t="s">
        <v>4</v>
      </c>
      <c r="D15" t="s">
        <v>5</v>
      </c>
      <c r="E15" s="381"/>
      <c r="H15" s="393">
        <f>MIN(H$5:H14)-1</f>
        <v>93</v>
      </c>
      <c r="I15"/>
    </row>
    <row r="16" spans="1:11">
      <c r="A16" t="s">
        <v>327</v>
      </c>
      <c r="B16" t="s">
        <v>80</v>
      </c>
      <c r="C16" t="s">
        <v>4</v>
      </c>
      <c r="D16" t="s">
        <v>6</v>
      </c>
      <c r="E16" s="381"/>
      <c r="H16" s="393">
        <f>MIN(H$5:H15)-1</f>
        <v>92</v>
      </c>
      <c r="I16"/>
    </row>
    <row r="17" spans="1:9">
      <c r="A17" t="s">
        <v>454</v>
      </c>
      <c r="B17" t="s">
        <v>635</v>
      </c>
      <c r="C17" t="s">
        <v>505</v>
      </c>
      <c r="D17" t="s">
        <v>26</v>
      </c>
      <c r="E17" s="381"/>
      <c r="H17" s="393"/>
      <c r="I17"/>
    </row>
    <row r="18" spans="1:9">
      <c r="A18" t="s">
        <v>383</v>
      </c>
      <c r="B18" t="s">
        <v>14</v>
      </c>
      <c r="C18" t="s">
        <v>10</v>
      </c>
      <c r="D18" t="s">
        <v>19</v>
      </c>
      <c r="E18" s="381"/>
      <c r="H18" s="393">
        <f>MIN(H$5:H17)-1</f>
        <v>91</v>
      </c>
      <c r="I18"/>
    </row>
    <row r="19" spans="1:9">
      <c r="A19" t="s">
        <v>384</v>
      </c>
      <c r="B19" t="s">
        <v>404</v>
      </c>
      <c r="C19" t="s">
        <v>8</v>
      </c>
      <c r="D19" t="s">
        <v>5</v>
      </c>
      <c r="E19" s="381"/>
      <c r="H19" s="393">
        <f>MIN(H$5:H18)-1</f>
        <v>90</v>
      </c>
      <c r="I19"/>
    </row>
    <row r="20" spans="1:9">
      <c r="A20" t="s">
        <v>328</v>
      </c>
      <c r="B20" t="s">
        <v>315</v>
      </c>
      <c r="C20" t="s">
        <v>303</v>
      </c>
      <c r="D20" t="s">
        <v>7</v>
      </c>
      <c r="E20" s="381"/>
      <c r="H20" s="393"/>
      <c r="I20"/>
    </row>
    <row r="21" spans="1:9">
      <c r="A21" t="s">
        <v>456</v>
      </c>
      <c r="B21" t="s">
        <v>636</v>
      </c>
      <c r="C21" t="s">
        <v>8</v>
      </c>
      <c r="D21" t="s">
        <v>20</v>
      </c>
      <c r="E21" s="381"/>
      <c r="H21" s="393">
        <f>MIN(H$5:H20)-1</f>
        <v>89</v>
      </c>
      <c r="I21"/>
    </row>
    <row r="22" spans="1:9">
      <c r="A22" t="s">
        <v>329</v>
      </c>
      <c r="B22" t="s">
        <v>165</v>
      </c>
      <c r="C22" t="s">
        <v>10</v>
      </c>
      <c r="D22" t="s">
        <v>5</v>
      </c>
      <c r="E22" s="381"/>
      <c r="H22" s="393">
        <f>MIN(H$5:H21)-1</f>
        <v>88</v>
      </c>
      <c r="I22"/>
    </row>
    <row r="23" spans="1:9">
      <c r="A23" t="s">
        <v>387</v>
      </c>
      <c r="B23" t="s">
        <v>637</v>
      </c>
      <c r="C23" t="s">
        <v>10</v>
      </c>
      <c r="D23" t="s">
        <v>7</v>
      </c>
      <c r="E23" s="381"/>
      <c r="H23" s="393">
        <f>MIN(H$5:H22)-1</f>
        <v>87</v>
      </c>
      <c r="I23"/>
    </row>
    <row r="24" spans="1:9">
      <c r="A24" t="s">
        <v>330</v>
      </c>
      <c r="B24" t="s">
        <v>361</v>
      </c>
      <c r="C24" t="s">
        <v>10</v>
      </c>
      <c r="D24" t="s">
        <v>18</v>
      </c>
      <c r="E24" s="381"/>
      <c r="H24" s="393">
        <f>MIN(H$5:H23)-1</f>
        <v>86</v>
      </c>
      <c r="I24"/>
    </row>
    <row r="25" spans="1:9">
      <c r="A25" t="s">
        <v>459</v>
      </c>
      <c r="B25" t="s">
        <v>184</v>
      </c>
      <c r="C25" t="s">
        <v>4</v>
      </c>
      <c r="D25" t="s">
        <v>60</v>
      </c>
      <c r="E25" s="381"/>
      <c r="H25" s="393">
        <f>MIN(H$5:H24)-1</f>
        <v>85</v>
      </c>
      <c r="I25"/>
    </row>
    <row r="26" spans="1:9">
      <c r="A26" t="s">
        <v>331</v>
      </c>
      <c r="B26" t="s">
        <v>475</v>
      </c>
      <c r="C26" t="s">
        <v>4</v>
      </c>
      <c r="D26" t="s">
        <v>5</v>
      </c>
      <c r="E26" s="381"/>
      <c r="H26" s="393">
        <f>MIN(H$5:H25)-1</f>
        <v>84</v>
      </c>
      <c r="I26"/>
    </row>
    <row r="27" spans="1:9">
      <c r="A27" t="s">
        <v>332</v>
      </c>
      <c r="B27" t="s">
        <v>638</v>
      </c>
      <c r="C27" t="s">
        <v>599</v>
      </c>
      <c r="D27" t="s">
        <v>6</v>
      </c>
      <c r="E27" s="381"/>
      <c r="H27" s="393"/>
      <c r="I27"/>
    </row>
    <row r="28" spans="1:9">
      <c r="A28" t="s">
        <v>334</v>
      </c>
      <c r="B28" t="s">
        <v>483</v>
      </c>
      <c r="C28" t="s">
        <v>484</v>
      </c>
      <c r="D28" t="s">
        <v>20</v>
      </c>
      <c r="E28" s="381"/>
      <c r="H28" s="393"/>
      <c r="I28"/>
    </row>
    <row r="29" spans="1:9">
      <c r="A29" t="s">
        <v>389</v>
      </c>
      <c r="B29" t="s">
        <v>397</v>
      </c>
      <c r="C29" t="s">
        <v>8</v>
      </c>
      <c r="D29" t="s">
        <v>32</v>
      </c>
      <c r="E29" s="381"/>
      <c r="H29" s="393">
        <f>MIN(H$5:H28)-1</f>
        <v>83</v>
      </c>
      <c r="I29"/>
    </row>
    <row r="30" spans="1:9">
      <c r="A30" t="s">
        <v>390</v>
      </c>
      <c r="B30" t="s">
        <v>17</v>
      </c>
      <c r="C30" t="s">
        <v>8</v>
      </c>
      <c r="D30" t="s">
        <v>32</v>
      </c>
      <c r="E30" s="381"/>
      <c r="H30" s="393">
        <f>MIN(H$5:H29)-1</f>
        <v>82</v>
      </c>
      <c r="I30"/>
    </row>
    <row r="31" spans="1:9">
      <c r="A31" t="s">
        <v>391</v>
      </c>
      <c r="B31" t="s">
        <v>479</v>
      </c>
      <c r="C31" t="s">
        <v>10</v>
      </c>
      <c r="D31" t="s">
        <v>19</v>
      </c>
      <c r="E31" s="381"/>
      <c r="H31" s="393">
        <f>MIN(H$5:H30)-1</f>
        <v>81</v>
      </c>
      <c r="I31"/>
    </row>
    <row r="32" spans="1:9">
      <c r="A32" t="s">
        <v>336</v>
      </c>
      <c r="B32" t="s">
        <v>639</v>
      </c>
      <c r="C32" t="s">
        <v>640</v>
      </c>
      <c r="D32" t="s">
        <v>60</v>
      </c>
      <c r="E32" s="381"/>
      <c r="H32" s="393"/>
      <c r="I32"/>
    </row>
    <row r="33" spans="1:17">
      <c r="H33" s="393">
        <f>MIN(H$5:H32)-1</f>
        <v>80</v>
      </c>
      <c r="I33"/>
    </row>
    <row r="34" spans="1:17">
      <c r="H34" s="393">
        <f>MIN(H$5:H33)-1</f>
        <v>79</v>
      </c>
      <c r="I34"/>
    </row>
    <row r="35" spans="1:17">
      <c r="H35" s="393">
        <f>MIN(H$5:H34)-1</f>
        <v>78</v>
      </c>
      <c r="I35"/>
    </row>
    <row r="36" spans="1:17">
      <c r="H36" s="382"/>
      <c r="I36"/>
    </row>
    <row r="37" spans="1:17" s="246" customFormat="1" ht="17.25">
      <c r="B37" s="385" t="s">
        <v>253</v>
      </c>
      <c r="C37" s="460"/>
      <c r="D37" s="460"/>
      <c r="E37" s="405"/>
      <c r="F37" s="405"/>
      <c r="G37" s="405"/>
      <c r="K37" s="288"/>
      <c r="L37" s="248"/>
      <c r="M37" s="248"/>
      <c r="N37" s="248"/>
      <c r="O37" s="248"/>
      <c r="P37" s="288"/>
      <c r="Q37" s="288"/>
    </row>
    <row r="38" spans="1:17" s="248" customFormat="1">
      <c r="B38" s="252" t="s">
        <v>1</v>
      </c>
      <c r="C38" s="253" t="s">
        <v>2</v>
      </c>
      <c r="D38" s="253" t="s">
        <v>500</v>
      </c>
      <c r="E38" s="253"/>
      <c r="F38" s="253"/>
      <c r="G38" s="253"/>
      <c r="H38" s="253"/>
      <c r="J38" s="288"/>
      <c r="O38" s="288"/>
      <c r="P38" s="288"/>
    </row>
    <row r="39" spans="1:17">
      <c r="A39" t="s">
        <v>607</v>
      </c>
      <c r="B39" t="s">
        <v>233</v>
      </c>
      <c r="C39" t="s">
        <v>4</v>
      </c>
      <c r="D39" t="s">
        <v>26</v>
      </c>
      <c r="E39" s="381"/>
      <c r="H39" s="383">
        <v>99</v>
      </c>
    </row>
    <row r="40" spans="1:17">
      <c r="A40" t="s">
        <v>378</v>
      </c>
      <c r="B40" t="s">
        <v>183</v>
      </c>
      <c r="C40" t="s">
        <v>11</v>
      </c>
      <c r="D40" t="s">
        <v>18</v>
      </c>
      <c r="E40" s="381"/>
      <c r="H40" s="384">
        <f>MIN(H$39:H39)-1</f>
        <v>98</v>
      </c>
    </row>
    <row r="41" spans="1:17">
      <c r="A41" t="s">
        <v>449</v>
      </c>
      <c r="B41" t="s">
        <v>362</v>
      </c>
      <c r="C41" t="s">
        <v>4</v>
      </c>
      <c r="D41" t="s">
        <v>7</v>
      </c>
      <c r="E41" s="381"/>
      <c r="H41" s="384">
        <f>MIN(H$39:H40)-1</f>
        <v>97</v>
      </c>
    </row>
    <row r="42" spans="1:17">
      <c r="A42" t="s">
        <v>379</v>
      </c>
      <c r="B42" t="s">
        <v>608</v>
      </c>
      <c r="C42" t="s">
        <v>583</v>
      </c>
      <c r="D42" t="s">
        <v>20</v>
      </c>
      <c r="E42" s="381"/>
      <c r="H42" s="384"/>
    </row>
    <row r="43" spans="1:17">
      <c r="A43" t="s">
        <v>322</v>
      </c>
      <c r="B43" t="s">
        <v>113</v>
      </c>
      <c r="C43" t="s">
        <v>4</v>
      </c>
      <c r="D43" t="s">
        <v>7</v>
      </c>
      <c r="E43" s="381"/>
      <c r="H43" s="384">
        <f>MIN(H$39:H42)-1</f>
        <v>96</v>
      </c>
    </row>
    <row r="44" spans="1:17">
      <c r="A44" t="s">
        <v>323</v>
      </c>
      <c r="B44" t="s">
        <v>88</v>
      </c>
      <c r="C44" t="s">
        <v>4</v>
      </c>
      <c r="D44" t="s">
        <v>18</v>
      </c>
      <c r="E44" s="381"/>
      <c r="H44" s="384">
        <f>MIN(H$39:H43)-1</f>
        <v>95</v>
      </c>
    </row>
    <row r="45" spans="1:17">
      <c r="A45" t="s">
        <v>324</v>
      </c>
      <c r="B45" t="s">
        <v>78</v>
      </c>
      <c r="C45" t="s">
        <v>4</v>
      </c>
      <c r="D45" t="s">
        <v>137</v>
      </c>
      <c r="E45" s="381"/>
      <c r="H45" s="384">
        <f>MIN(H$39:H44)-1</f>
        <v>94</v>
      </c>
    </row>
    <row r="46" spans="1:17">
      <c r="A46" t="s">
        <v>381</v>
      </c>
      <c r="B46" t="s">
        <v>609</v>
      </c>
      <c r="C46" t="s">
        <v>4</v>
      </c>
      <c r="D46" t="s">
        <v>18</v>
      </c>
      <c r="E46" s="381"/>
      <c r="H46" s="384">
        <f>MIN(H$39:H45)-1</f>
        <v>93</v>
      </c>
    </row>
    <row r="47" spans="1:17">
      <c r="A47" t="s">
        <v>325</v>
      </c>
      <c r="B47" t="s">
        <v>610</v>
      </c>
      <c r="D47" t="s">
        <v>32</v>
      </c>
      <c r="E47" s="381"/>
      <c r="H47" s="384"/>
    </row>
    <row r="48" spans="1:17">
      <c r="A48" t="s">
        <v>326</v>
      </c>
      <c r="B48" t="s">
        <v>312</v>
      </c>
      <c r="C48" t="s">
        <v>10</v>
      </c>
      <c r="D48" t="s">
        <v>6</v>
      </c>
      <c r="E48" s="381"/>
      <c r="H48" s="384">
        <f>MIN(H$39:H47)-1</f>
        <v>92</v>
      </c>
    </row>
    <row r="49" spans="1:8">
      <c r="A49" t="s">
        <v>453</v>
      </c>
      <c r="B49" t="s">
        <v>365</v>
      </c>
      <c r="C49" t="s">
        <v>10</v>
      </c>
      <c r="D49" t="s">
        <v>20</v>
      </c>
      <c r="E49" s="381"/>
      <c r="H49" s="384">
        <f>MIN(H$39:H48)-1</f>
        <v>91</v>
      </c>
    </row>
    <row r="50" spans="1:8">
      <c r="A50" t="s">
        <v>327</v>
      </c>
      <c r="B50" t="s">
        <v>611</v>
      </c>
      <c r="C50" t="s">
        <v>612</v>
      </c>
      <c r="D50" t="s">
        <v>20</v>
      </c>
      <c r="E50" s="381"/>
      <c r="H50" s="384"/>
    </row>
    <row r="51" spans="1:8">
      <c r="A51" t="s">
        <v>613</v>
      </c>
      <c r="B51" t="s">
        <v>614</v>
      </c>
      <c r="C51" t="s">
        <v>615</v>
      </c>
      <c r="D51" t="s">
        <v>60</v>
      </c>
      <c r="E51" s="381"/>
      <c r="H51" s="384"/>
    </row>
    <row r="52" spans="1:8">
      <c r="A52" t="s">
        <v>613</v>
      </c>
      <c r="B52" t="s">
        <v>83</v>
      </c>
      <c r="C52" t="s">
        <v>4</v>
      </c>
      <c r="D52" t="s">
        <v>26</v>
      </c>
      <c r="E52" s="381"/>
      <c r="H52" s="384">
        <f>MIN(H$39:H51)-1</f>
        <v>90</v>
      </c>
    </row>
    <row r="53" spans="1:8">
      <c r="A53" t="s">
        <v>384</v>
      </c>
      <c r="B53" t="s">
        <v>616</v>
      </c>
      <c r="C53" t="s">
        <v>551</v>
      </c>
      <c r="D53" t="s">
        <v>5</v>
      </c>
      <c r="E53" s="381"/>
      <c r="H53" s="384"/>
    </row>
    <row r="54" spans="1:8">
      <c r="A54" t="s">
        <v>328</v>
      </c>
      <c r="B54" t="s">
        <v>617</v>
      </c>
      <c r="D54" t="s">
        <v>32</v>
      </c>
      <c r="E54" s="381"/>
      <c r="H54" s="384"/>
    </row>
    <row r="55" spans="1:8">
      <c r="A55" t="s">
        <v>456</v>
      </c>
      <c r="B55" t="s">
        <v>123</v>
      </c>
      <c r="C55" t="s">
        <v>10</v>
      </c>
      <c r="D55" t="s">
        <v>23</v>
      </c>
      <c r="E55" s="381"/>
      <c r="H55" s="384">
        <f>MIN(H$39:H54)-1</f>
        <v>89</v>
      </c>
    </row>
    <row r="56" spans="1:8">
      <c r="A56" t="s">
        <v>329</v>
      </c>
      <c r="B56" t="s">
        <v>618</v>
      </c>
      <c r="C56" t="s">
        <v>576</v>
      </c>
      <c r="D56" t="s">
        <v>60</v>
      </c>
      <c r="E56" s="381"/>
      <c r="H56" s="384"/>
    </row>
    <row r="57" spans="1:8">
      <c r="A57" t="s">
        <v>387</v>
      </c>
      <c r="B57" t="s">
        <v>509</v>
      </c>
      <c r="C57" t="s">
        <v>4</v>
      </c>
      <c r="D57" t="s">
        <v>22</v>
      </c>
      <c r="E57" s="381"/>
      <c r="H57" s="384">
        <f>MIN(H$39:H56)-1</f>
        <v>88</v>
      </c>
    </row>
    <row r="58" spans="1:8">
      <c r="A58" t="s">
        <v>330</v>
      </c>
      <c r="B58" t="s">
        <v>235</v>
      </c>
      <c r="C58" t="s">
        <v>10</v>
      </c>
      <c r="D58" t="s">
        <v>13</v>
      </c>
      <c r="E58" s="381"/>
      <c r="H58" s="384">
        <f>MIN(H$39:H57)-1</f>
        <v>87</v>
      </c>
    </row>
    <row r="59" spans="1:8">
      <c r="A59" t="s">
        <v>459</v>
      </c>
      <c r="B59" t="s">
        <v>619</v>
      </c>
      <c r="C59" t="s">
        <v>303</v>
      </c>
      <c r="D59" t="s">
        <v>39</v>
      </c>
      <c r="E59" s="381"/>
      <c r="H59" s="384"/>
    </row>
    <row r="60" spans="1:8">
      <c r="A60" t="s">
        <v>331</v>
      </c>
      <c r="B60" t="s">
        <v>30</v>
      </c>
      <c r="C60" t="s">
        <v>4</v>
      </c>
      <c r="D60" t="s">
        <v>18</v>
      </c>
      <c r="E60" s="381"/>
      <c r="H60" s="384">
        <f>MIN(H$39:H59)-1</f>
        <v>86</v>
      </c>
    </row>
    <row r="61" spans="1:8">
      <c r="A61" t="s">
        <v>332</v>
      </c>
      <c r="B61" t="s">
        <v>140</v>
      </c>
      <c r="C61" t="s">
        <v>4</v>
      </c>
      <c r="D61" t="s">
        <v>340</v>
      </c>
      <c r="E61" s="381"/>
      <c r="H61" s="384">
        <f>MIN(H$39:H60)-1</f>
        <v>85</v>
      </c>
    </row>
    <row r="62" spans="1:8">
      <c r="A62" t="s">
        <v>334</v>
      </c>
      <c r="B62" t="s">
        <v>620</v>
      </c>
      <c r="C62" t="s">
        <v>303</v>
      </c>
      <c r="D62" t="s">
        <v>46</v>
      </c>
      <c r="E62" s="381"/>
      <c r="H62" s="384"/>
    </row>
    <row r="63" spans="1:8">
      <c r="A63" t="s">
        <v>389</v>
      </c>
      <c r="B63" t="s">
        <v>642</v>
      </c>
      <c r="C63" t="s">
        <v>604</v>
      </c>
      <c r="D63" t="s">
        <v>32</v>
      </c>
      <c r="E63" s="381"/>
      <c r="H63" s="384"/>
    </row>
    <row r="64" spans="1:8">
      <c r="A64" t="s">
        <v>390</v>
      </c>
      <c r="B64" t="s">
        <v>170</v>
      </c>
      <c r="C64" t="s">
        <v>10</v>
      </c>
      <c r="D64" t="s">
        <v>32</v>
      </c>
      <c r="E64" s="381"/>
      <c r="H64" s="384">
        <f>MIN(H$39:H63)-1</f>
        <v>84</v>
      </c>
    </row>
    <row r="65" spans="1:8">
      <c r="A65" t="s">
        <v>391</v>
      </c>
      <c r="B65" t="s">
        <v>621</v>
      </c>
      <c r="C65" t="s">
        <v>303</v>
      </c>
      <c r="D65" t="s">
        <v>19</v>
      </c>
      <c r="E65" s="381"/>
      <c r="H65" s="384"/>
    </row>
    <row r="66" spans="1:8">
      <c r="A66" t="s">
        <v>336</v>
      </c>
      <c r="B66" t="s">
        <v>606</v>
      </c>
      <c r="C66" t="s">
        <v>8</v>
      </c>
      <c r="D66" t="s">
        <v>32</v>
      </c>
      <c r="E66" s="381"/>
      <c r="H66" s="384">
        <f>MIN(H$39:H65)-1</f>
        <v>83</v>
      </c>
    </row>
    <row r="67" spans="1:8">
      <c r="A67" t="s">
        <v>393</v>
      </c>
      <c r="B67" t="s">
        <v>382</v>
      </c>
      <c r="C67" t="s">
        <v>8</v>
      </c>
      <c r="D67" t="s">
        <v>18</v>
      </c>
      <c r="E67" s="381"/>
      <c r="H67" s="384">
        <f>MIN(H$39:H66)-1</f>
        <v>82</v>
      </c>
    </row>
    <row r="68" spans="1:8">
      <c r="A68" t="s">
        <v>491</v>
      </c>
      <c r="B68" t="s">
        <v>266</v>
      </c>
      <c r="C68" t="s">
        <v>8</v>
      </c>
      <c r="D68" t="s">
        <v>122</v>
      </c>
      <c r="E68" s="381"/>
      <c r="H68" s="384">
        <f>MIN(H$39:H67)-1</f>
        <v>81</v>
      </c>
    </row>
    <row r="69" spans="1:8">
      <c r="A69" t="s">
        <v>337</v>
      </c>
      <c r="B69" t="s">
        <v>388</v>
      </c>
      <c r="C69" t="s">
        <v>10</v>
      </c>
      <c r="D69" t="s">
        <v>55</v>
      </c>
      <c r="E69" s="381"/>
      <c r="H69" s="384">
        <f>MIN(H$39:H68)-1</f>
        <v>80</v>
      </c>
    </row>
    <row r="70" spans="1:8">
      <c r="A70" t="s">
        <v>338</v>
      </c>
      <c r="B70" t="s">
        <v>622</v>
      </c>
      <c r="C70" t="s">
        <v>604</v>
      </c>
      <c r="D70" t="s">
        <v>46</v>
      </c>
      <c r="E70" s="381"/>
      <c r="H70" s="384"/>
    </row>
    <row r="71" spans="1:8">
      <c r="A71" t="s">
        <v>519</v>
      </c>
      <c r="B71" t="s">
        <v>371</v>
      </c>
      <c r="C71" t="s">
        <v>4</v>
      </c>
      <c r="D71" t="s">
        <v>32</v>
      </c>
      <c r="E71" s="381"/>
      <c r="H71" s="384">
        <f>MIN(H$39:H70)-1</f>
        <v>79</v>
      </c>
    </row>
    <row r="72" spans="1:8">
      <c r="A72" t="s">
        <v>588</v>
      </c>
      <c r="B72" t="s">
        <v>623</v>
      </c>
      <c r="C72" t="s">
        <v>303</v>
      </c>
      <c r="D72" t="s">
        <v>38</v>
      </c>
      <c r="E72" s="381"/>
      <c r="H72" s="384"/>
    </row>
    <row r="73" spans="1:8">
      <c r="A73" t="s">
        <v>339</v>
      </c>
      <c r="B73" t="s">
        <v>624</v>
      </c>
      <c r="C73" t="s">
        <v>303</v>
      </c>
      <c r="D73" t="s">
        <v>55</v>
      </c>
      <c r="E73" s="381"/>
      <c r="H73" s="384"/>
    </row>
    <row r="74" spans="1:8">
      <c r="A74" t="s">
        <v>590</v>
      </c>
      <c r="B74" t="s">
        <v>465</v>
      </c>
      <c r="C74" t="s">
        <v>4</v>
      </c>
      <c r="D74" t="s">
        <v>46</v>
      </c>
      <c r="E74" s="381"/>
      <c r="H74" s="384">
        <f>MIN(H$39:H73)-1</f>
        <v>78</v>
      </c>
    </row>
    <row r="75" spans="1:8">
      <c r="A75" t="s">
        <v>592</v>
      </c>
      <c r="B75" t="s">
        <v>625</v>
      </c>
      <c r="C75" t="s">
        <v>10</v>
      </c>
      <c r="D75" t="s">
        <v>46</v>
      </c>
      <c r="E75" s="381"/>
      <c r="H75" s="384">
        <f>MIN(H$39:H74)-1</f>
        <v>77</v>
      </c>
    </row>
    <row r="76" spans="1:8">
      <c r="A76" t="s">
        <v>341</v>
      </c>
      <c r="B76" t="s">
        <v>181</v>
      </c>
      <c r="C76" t="s">
        <v>4</v>
      </c>
      <c r="D76" t="s">
        <v>7</v>
      </c>
      <c r="E76" s="381"/>
      <c r="H76" s="384">
        <f>MIN(H$39:H75)-1</f>
        <v>76</v>
      </c>
    </row>
    <row r="77" spans="1:8">
      <c r="A77" t="s">
        <v>396</v>
      </c>
      <c r="B77" t="s">
        <v>626</v>
      </c>
      <c r="C77" t="s">
        <v>504</v>
      </c>
      <c r="D77" t="s">
        <v>18</v>
      </c>
      <c r="E77" s="381"/>
      <c r="H77" s="384"/>
    </row>
    <row r="78" spans="1:8">
      <c r="A78" t="s">
        <v>520</v>
      </c>
      <c r="B78" t="s">
        <v>627</v>
      </c>
      <c r="D78" t="s">
        <v>9</v>
      </c>
      <c r="E78" s="381"/>
      <c r="H78" s="384"/>
    </row>
    <row r="79" spans="1:8">
      <c r="H79" s="384"/>
    </row>
    <row r="80" spans="1:8">
      <c r="H80" s="384"/>
    </row>
    <row r="81" spans="1:9">
      <c r="H81" s="384"/>
    </row>
    <row r="85" spans="1:9" ht="17.25">
      <c r="B85" s="244" t="s">
        <v>254</v>
      </c>
      <c r="C85" s="460"/>
      <c r="D85" s="460"/>
      <c r="E85" s="405"/>
      <c r="F85" s="405"/>
      <c r="G85" s="405"/>
      <c r="H85" s="246"/>
      <c r="I85" s="246"/>
    </row>
    <row r="86" spans="1:9" ht="45">
      <c r="B86" s="252" t="s">
        <v>1</v>
      </c>
      <c r="C86" s="253" t="s">
        <v>2</v>
      </c>
      <c r="D86" s="253" t="s">
        <v>500</v>
      </c>
      <c r="E86" s="253"/>
      <c r="F86" s="253"/>
      <c r="G86" s="253"/>
      <c r="H86" s="253" t="s">
        <v>162</v>
      </c>
      <c r="I86"/>
    </row>
    <row r="87" spans="1:9">
      <c r="A87" t="s">
        <v>321</v>
      </c>
      <c r="B87" t="s">
        <v>234</v>
      </c>
      <c r="C87" t="s">
        <v>4</v>
      </c>
      <c r="D87" t="s">
        <v>62</v>
      </c>
      <c r="E87" s="381"/>
      <c r="H87" s="383">
        <v>99</v>
      </c>
    </row>
    <row r="88" spans="1:9">
      <c r="A88" t="s">
        <v>378</v>
      </c>
      <c r="B88" t="s">
        <v>488</v>
      </c>
      <c r="C88" t="s">
        <v>8</v>
      </c>
      <c r="D88" t="s">
        <v>7</v>
      </c>
      <c r="E88" s="381"/>
      <c r="H88" s="384">
        <f>MIN(H$87:H87)-1</f>
        <v>98</v>
      </c>
    </row>
    <row r="89" spans="1:9">
      <c r="A89" t="s">
        <v>449</v>
      </c>
      <c r="B89" t="s">
        <v>452</v>
      </c>
      <c r="C89" t="s">
        <v>8</v>
      </c>
      <c r="D89" t="s">
        <v>62</v>
      </c>
      <c r="E89" s="381"/>
      <c r="H89" s="384">
        <f>MIN(H$87:H88)-1</f>
        <v>97</v>
      </c>
    </row>
    <row r="90" spans="1:9">
      <c r="A90" t="s">
        <v>379</v>
      </c>
      <c r="B90" t="s">
        <v>487</v>
      </c>
      <c r="D90" t="s">
        <v>7</v>
      </c>
      <c r="E90" s="381"/>
      <c r="H90" s="384"/>
    </row>
    <row r="91" spans="1:9">
      <c r="A91" t="s">
        <v>322</v>
      </c>
      <c r="B91" t="s">
        <v>311</v>
      </c>
      <c r="C91" t="s">
        <v>4</v>
      </c>
      <c r="D91" t="s">
        <v>26</v>
      </c>
      <c r="E91" s="381"/>
      <c r="H91" s="384">
        <f>MIN(H$87:H90)-1</f>
        <v>96</v>
      </c>
    </row>
    <row r="92" spans="1:9">
      <c r="A92" t="s">
        <v>323</v>
      </c>
      <c r="B92" t="s">
        <v>141</v>
      </c>
      <c r="C92" t="s">
        <v>4</v>
      </c>
      <c r="D92" t="s">
        <v>64</v>
      </c>
      <c r="E92" s="381"/>
      <c r="H92" s="384">
        <f>MIN(H$87:H91)-1</f>
        <v>95</v>
      </c>
    </row>
    <row r="93" spans="1:9">
      <c r="A93" t="s">
        <v>324</v>
      </c>
      <c r="B93" t="s">
        <v>578</v>
      </c>
      <c r="C93" t="s">
        <v>555</v>
      </c>
      <c r="D93" t="s">
        <v>22</v>
      </c>
      <c r="E93" s="381"/>
      <c r="H93" s="384"/>
    </row>
    <row r="94" spans="1:9">
      <c r="A94" t="s">
        <v>381</v>
      </c>
      <c r="B94" t="s">
        <v>34</v>
      </c>
      <c r="C94" t="s">
        <v>10</v>
      </c>
      <c r="D94" t="s">
        <v>42</v>
      </c>
      <c r="E94" s="381"/>
      <c r="H94" s="384">
        <f>MIN(H$87:H93)-1</f>
        <v>94</v>
      </c>
    </row>
    <row r="95" spans="1:9">
      <c r="A95" t="s">
        <v>325</v>
      </c>
      <c r="B95" t="s">
        <v>37</v>
      </c>
      <c r="C95" t="s">
        <v>4</v>
      </c>
      <c r="D95" t="s">
        <v>15</v>
      </c>
      <c r="E95" s="381"/>
      <c r="H95" s="384">
        <f>MIN(H$87:H94)-1</f>
        <v>93</v>
      </c>
    </row>
    <row r="96" spans="1:9">
      <c r="A96" t="s">
        <v>326</v>
      </c>
      <c r="B96" t="s">
        <v>385</v>
      </c>
      <c r="C96" t="s">
        <v>8</v>
      </c>
      <c r="D96" t="s">
        <v>18</v>
      </c>
      <c r="E96" s="381"/>
      <c r="H96" s="384">
        <f>MIN(H$87:H95)-1</f>
        <v>92</v>
      </c>
    </row>
    <row r="97" spans="1:8">
      <c r="A97" t="s">
        <v>453</v>
      </c>
      <c r="B97" t="s">
        <v>44</v>
      </c>
      <c r="C97" t="s">
        <v>8</v>
      </c>
      <c r="D97" t="s">
        <v>46</v>
      </c>
      <c r="E97" s="381"/>
      <c r="H97" s="384">
        <f>MIN(H$87:H96)-1</f>
        <v>91</v>
      </c>
    </row>
    <row r="98" spans="1:8">
      <c r="A98" t="s">
        <v>327</v>
      </c>
      <c r="B98" t="s">
        <v>28</v>
      </c>
      <c r="C98" t="s">
        <v>4</v>
      </c>
      <c r="D98" t="s">
        <v>18</v>
      </c>
      <c r="E98" s="381"/>
      <c r="H98" s="384">
        <f>MIN(H$87:H97)-1</f>
        <v>90</v>
      </c>
    </row>
    <row r="99" spans="1:8">
      <c r="A99" t="s">
        <v>454</v>
      </c>
      <c r="B99" t="s">
        <v>579</v>
      </c>
      <c r="C99" t="s">
        <v>4</v>
      </c>
      <c r="D99" t="s">
        <v>39</v>
      </c>
      <c r="E99" s="381"/>
      <c r="H99" s="384">
        <f>MIN(H$87:H98)-1</f>
        <v>89</v>
      </c>
    </row>
    <row r="100" spans="1:8">
      <c r="A100" t="s">
        <v>383</v>
      </c>
      <c r="B100" t="s">
        <v>124</v>
      </c>
      <c r="C100" t="s">
        <v>8</v>
      </c>
      <c r="D100" t="s">
        <v>35</v>
      </c>
      <c r="E100" s="381"/>
      <c r="H100" s="384">
        <f>MIN(H$87:H99)-1</f>
        <v>88</v>
      </c>
    </row>
    <row r="101" spans="1:8">
      <c r="A101" t="s">
        <v>384</v>
      </c>
      <c r="B101" t="s">
        <v>49</v>
      </c>
      <c r="C101" t="s">
        <v>4</v>
      </c>
      <c r="D101" t="s">
        <v>18</v>
      </c>
      <c r="E101" s="381"/>
      <c r="H101" s="384">
        <f>MIN(H$87:H100)-1</f>
        <v>87</v>
      </c>
    </row>
    <row r="102" spans="1:8">
      <c r="A102" t="s">
        <v>328</v>
      </c>
      <c r="B102" t="s">
        <v>455</v>
      </c>
      <c r="C102" t="s">
        <v>4</v>
      </c>
      <c r="D102" t="s">
        <v>35</v>
      </c>
      <c r="E102" s="381"/>
      <c r="H102" s="384">
        <f>MIN(H$87:H101)-1</f>
        <v>86</v>
      </c>
    </row>
    <row r="103" spans="1:8">
      <c r="A103" t="s">
        <v>456</v>
      </c>
      <c r="B103" t="s">
        <v>57</v>
      </c>
      <c r="C103" t="s">
        <v>4</v>
      </c>
      <c r="D103" t="s">
        <v>18</v>
      </c>
      <c r="E103" s="381"/>
      <c r="H103" s="384">
        <f>MIN(H$87:H102)-1</f>
        <v>85</v>
      </c>
    </row>
    <row r="104" spans="1:8">
      <c r="A104" t="s">
        <v>329</v>
      </c>
      <c r="B104" t="s">
        <v>410</v>
      </c>
      <c r="C104" t="s">
        <v>4</v>
      </c>
      <c r="D104" t="s">
        <v>22</v>
      </c>
      <c r="E104" s="381"/>
      <c r="H104" s="384">
        <f>MIN(H$87:H103)-1</f>
        <v>84</v>
      </c>
    </row>
    <row r="105" spans="1:8">
      <c r="A105" t="s">
        <v>387</v>
      </c>
      <c r="B105" t="s">
        <v>394</v>
      </c>
      <c r="C105" t="s">
        <v>4</v>
      </c>
      <c r="D105" t="s">
        <v>39</v>
      </c>
      <c r="E105" s="381"/>
      <c r="H105" s="384">
        <f>MIN(H$87:H104)-1</f>
        <v>83</v>
      </c>
    </row>
    <row r="106" spans="1:8">
      <c r="A106" t="s">
        <v>330</v>
      </c>
      <c r="B106" t="s">
        <v>415</v>
      </c>
      <c r="C106" t="s">
        <v>8</v>
      </c>
      <c r="D106" t="s">
        <v>38</v>
      </c>
      <c r="E106" s="381"/>
      <c r="H106" s="384">
        <f>MIN(H$87:H105)-1</f>
        <v>82</v>
      </c>
    </row>
    <row r="107" spans="1:8">
      <c r="A107" t="s">
        <v>459</v>
      </c>
      <c r="B107" t="s">
        <v>100</v>
      </c>
      <c r="C107" t="s">
        <v>8</v>
      </c>
      <c r="D107" t="s">
        <v>55</v>
      </c>
      <c r="E107" s="381"/>
      <c r="H107" s="384">
        <f>MIN(H$87:H106)-1</f>
        <v>81</v>
      </c>
    </row>
    <row r="108" spans="1:8">
      <c r="A108" t="s">
        <v>331</v>
      </c>
      <c r="B108" t="s">
        <v>580</v>
      </c>
      <c r="C108" t="s">
        <v>581</v>
      </c>
      <c r="D108" t="s">
        <v>32</v>
      </c>
      <c r="E108" s="381"/>
      <c r="H108" s="384"/>
    </row>
    <row r="109" spans="1:8">
      <c r="A109" t="s">
        <v>332</v>
      </c>
      <c r="B109" t="s">
        <v>232</v>
      </c>
      <c r="C109" t="s">
        <v>4</v>
      </c>
      <c r="D109" t="s">
        <v>38</v>
      </c>
      <c r="E109" s="381"/>
      <c r="H109" s="384">
        <f>MIN(H$87:H108)-1</f>
        <v>80</v>
      </c>
    </row>
    <row r="110" spans="1:8">
      <c r="A110" t="s">
        <v>334</v>
      </c>
      <c r="B110" t="s">
        <v>458</v>
      </c>
      <c r="C110" t="s">
        <v>4</v>
      </c>
      <c r="D110" t="s">
        <v>55</v>
      </c>
      <c r="E110" s="381"/>
      <c r="H110" s="384">
        <f>MIN(H$87:H109)-1</f>
        <v>79</v>
      </c>
    </row>
    <row r="111" spans="1:8">
      <c r="A111" t="s">
        <v>389</v>
      </c>
      <c r="B111" t="s">
        <v>582</v>
      </c>
      <c r="C111" t="s">
        <v>583</v>
      </c>
      <c r="D111" t="s">
        <v>35</v>
      </c>
      <c r="E111" s="381"/>
      <c r="H111" s="384"/>
    </row>
    <row r="112" spans="1:8">
      <c r="A112" t="s">
        <v>390</v>
      </c>
      <c r="B112" t="s">
        <v>439</v>
      </c>
      <c r="C112" t="s">
        <v>8</v>
      </c>
      <c r="D112" t="s">
        <v>38</v>
      </c>
      <c r="E112" s="381"/>
      <c r="H112" s="384">
        <f>MIN(H$87:H111)-1</f>
        <v>78</v>
      </c>
    </row>
    <row r="113" spans="1:8">
      <c r="A113" t="s">
        <v>391</v>
      </c>
      <c r="B113" t="s">
        <v>584</v>
      </c>
      <c r="C113" t="s">
        <v>576</v>
      </c>
      <c r="D113" t="s">
        <v>19</v>
      </c>
      <c r="E113" s="381"/>
      <c r="H113" s="384"/>
    </row>
    <row r="114" spans="1:8">
      <c r="A114" t="s">
        <v>336</v>
      </c>
      <c r="B114" t="s">
        <v>143</v>
      </c>
      <c r="C114" t="s">
        <v>4</v>
      </c>
      <c r="D114" t="s">
        <v>55</v>
      </c>
      <c r="E114" s="381"/>
      <c r="H114" s="384">
        <f>MIN(H$87:H113)-1</f>
        <v>77</v>
      </c>
    </row>
    <row r="115" spans="1:8">
      <c r="A115" t="s">
        <v>393</v>
      </c>
      <c r="B115" t="s">
        <v>585</v>
      </c>
      <c r="C115" t="s">
        <v>8</v>
      </c>
      <c r="D115" t="s">
        <v>35</v>
      </c>
      <c r="E115" s="381"/>
      <c r="H115" s="384">
        <f>MIN(H$87:H114)-1</f>
        <v>76</v>
      </c>
    </row>
    <row r="116" spans="1:8">
      <c r="A116" t="s">
        <v>491</v>
      </c>
      <c r="B116" t="s">
        <v>586</v>
      </c>
      <c r="C116" t="s">
        <v>303</v>
      </c>
      <c r="D116" t="s">
        <v>20</v>
      </c>
      <c r="E116" s="381"/>
      <c r="H116" s="384"/>
    </row>
    <row r="117" spans="1:8">
      <c r="A117" t="s">
        <v>337</v>
      </c>
      <c r="B117" t="s">
        <v>103</v>
      </c>
      <c r="C117" t="s">
        <v>4</v>
      </c>
      <c r="D117" t="s">
        <v>35</v>
      </c>
      <c r="E117" s="381"/>
      <c r="H117" s="384">
        <f>MIN(H$87:H116)-1</f>
        <v>75</v>
      </c>
    </row>
    <row r="118" spans="1:8">
      <c r="A118" t="s">
        <v>338</v>
      </c>
      <c r="B118" t="s">
        <v>513</v>
      </c>
      <c r="C118" t="s">
        <v>8</v>
      </c>
      <c r="D118" t="s">
        <v>42</v>
      </c>
      <c r="E118" s="381"/>
      <c r="H118" s="384">
        <f>MIN(H$87:H117)-1</f>
        <v>74</v>
      </c>
    </row>
    <row r="119" spans="1:8">
      <c r="A119" t="s">
        <v>519</v>
      </c>
      <c r="B119" t="s">
        <v>587</v>
      </c>
      <c r="C119" t="s">
        <v>8</v>
      </c>
      <c r="D119" t="s">
        <v>19</v>
      </c>
      <c r="E119" s="381"/>
      <c r="H119" s="384">
        <f>MIN(H$87:H118)-1</f>
        <v>73</v>
      </c>
    </row>
    <row r="120" spans="1:8">
      <c r="A120" t="s">
        <v>588</v>
      </c>
      <c r="B120" t="s">
        <v>460</v>
      </c>
      <c r="C120" t="s">
        <v>4</v>
      </c>
      <c r="D120" t="s">
        <v>35</v>
      </c>
      <c r="E120" s="381"/>
      <c r="H120" s="384">
        <f>MIN(H$87:H119)-1</f>
        <v>72</v>
      </c>
    </row>
    <row r="121" spans="1:8">
      <c r="A121" t="s">
        <v>339</v>
      </c>
      <c r="B121" t="s">
        <v>589</v>
      </c>
      <c r="C121" t="s">
        <v>8</v>
      </c>
      <c r="D121" t="s">
        <v>42</v>
      </c>
      <c r="E121" s="381"/>
      <c r="H121" s="384">
        <f>MIN(H$87:H120)-1</f>
        <v>71</v>
      </c>
    </row>
    <row r="122" spans="1:8">
      <c r="A122" t="s">
        <v>590</v>
      </c>
      <c r="B122" t="s">
        <v>591</v>
      </c>
      <c r="D122" t="s">
        <v>46</v>
      </c>
      <c r="E122" s="381"/>
      <c r="H122" s="384"/>
    </row>
    <row r="123" spans="1:8">
      <c r="A123" t="s">
        <v>592</v>
      </c>
      <c r="B123" t="s">
        <v>95</v>
      </c>
      <c r="C123" t="s">
        <v>10</v>
      </c>
      <c r="D123" t="s">
        <v>32</v>
      </c>
      <c r="E123" s="381"/>
      <c r="H123" s="384">
        <f>MIN(H$87:H122)-1</f>
        <v>70</v>
      </c>
    </row>
    <row r="124" spans="1:8">
      <c r="A124" t="s">
        <v>341</v>
      </c>
      <c r="B124" t="s">
        <v>593</v>
      </c>
      <c r="C124" t="s">
        <v>4</v>
      </c>
      <c r="D124" t="s">
        <v>35</v>
      </c>
      <c r="E124" s="381"/>
      <c r="H124" s="384">
        <f>MIN(H$87:H123)-1</f>
        <v>69</v>
      </c>
    </row>
    <row r="125" spans="1:8">
      <c r="A125" t="s">
        <v>594</v>
      </c>
      <c r="B125" t="s">
        <v>56</v>
      </c>
      <c r="C125" t="s">
        <v>10</v>
      </c>
      <c r="D125" t="s">
        <v>32</v>
      </c>
      <c r="E125" s="381"/>
      <c r="H125" s="384">
        <f>MIN(H$87:H124)-1</f>
        <v>68</v>
      </c>
    </row>
    <row r="126" spans="1:8">
      <c r="A126" t="s">
        <v>594</v>
      </c>
      <c r="B126" t="s">
        <v>92</v>
      </c>
      <c r="C126" t="s">
        <v>10</v>
      </c>
      <c r="D126" t="s">
        <v>55</v>
      </c>
      <c r="E126" s="381"/>
      <c r="H126" s="384">
        <f>MIN(H$87:H125)-1</f>
        <v>67</v>
      </c>
    </row>
    <row r="127" spans="1:8">
      <c r="A127" t="s">
        <v>343</v>
      </c>
      <c r="B127" t="s">
        <v>595</v>
      </c>
      <c r="D127" t="s">
        <v>19</v>
      </c>
      <c r="E127" s="381"/>
      <c r="H127" s="384"/>
    </row>
    <row r="128" spans="1:8">
      <c r="A128" t="s">
        <v>521</v>
      </c>
      <c r="B128" t="s">
        <v>54</v>
      </c>
      <c r="C128" t="s">
        <v>10</v>
      </c>
      <c r="D128" t="s">
        <v>104</v>
      </c>
      <c r="E128" s="381"/>
      <c r="H128" s="384">
        <f>MIN(H$87:H127)-1</f>
        <v>66</v>
      </c>
    </row>
    <row r="129" spans="1:9">
      <c r="A129" t="s">
        <v>523</v>
      </c>
      <c r="B129" t="s">
        <v>596</v>
      </c>
      <c r="C129" t="s">
        <v>10</v>
      </c>
      <c r="D129" t="s">
        <v>39</v>
      </c>
      <c r="E129" s="381"/>
      <c r="H129" s="384">
        <f>MIN(H$87:H128)-1</f>
        <v>65</v>
      </c>
    </row>
    <row r="130" spans="1:9">
      <c r="A130" t="s">
        <v>344</v>
      </c>
      <c r="B130" t="s">
        <v>597</v>
      </c>
      <c r="C130" t="s">
        <v>8</v>
      </c>
      <c r="D130" t="s">
        <v>19</v>
      </c>
      <c r="E130" s="381"/>
      <c r="H130" s="384">
        <f>MIN(H$87:H129)-1</f>
        <v>64</v>
      </c>
    </row>
    <row r="131" spans="1:9">
      <c r="A131" t="s">
        <v>398</v>
      </c>
      <c r="B131" t="s">
        <v>41</v>
      </c>
      <c r="C131" t="s">
        <v>10</v>
      </c>
      <c r="D131" t="s">
        <v>65</v>
      </c>
      <c r="E131" s="381"/>
      <c r="H131" s="384">
        <f>MIN(H$87:H130)-1</f>
        <v>63</v>
      </c>
    </row>
    <row r="132" spans="1:9">
      <c r="A132" t="s">
        <v>346</v>
      </c>
      <c r="B132" t="s">
        <v>598</v>
      </c>
      <c r="C132" t="s">
        <v>599</v>
      </c>
      <c r="D132" t="s">
        <v>19</v>
      </c>
      <c r="E132" s="381"/>
      <c r="H132" s="384"/>
    </row>
    <row r="133" spans="1:9">
      <c r="A133" t="s">
        <v>600</v>
      </c>
      <c r="B133" t="s">
        <v>601</v>
      </c>
      <c r="C133" t="s">
        <v>8</v>
      </c>
      <c r="D133" t="s">
        <v>46</v>
      </c>
      <c r="E133" s="381"/>
      <c r="H133" s="384">
        <f>MIN(H$87:H132)-1</f>
        <v>62</v>
      </c>
    </row>
    <row r="134" spans="1:9">
      <c r="A134" t="s">
        <v>347</v>
      </c>
      <c r="B134" t="s">
        <v>602</v>
      </c>
      <c r="C134" t="s">
        <v>8</v>
      </c>
      <c r="D134" t="s">
        <v>65</v>
      </c>
      <c r="E134" s="381"/>
      <c r="H134" s="384">
        <f>MIN(H$87:H133)-1</f>
        <v>61</v>
      </c>
    </row>
    <row r="135" spans="1:9">
      <c r="A135" t="s">
        <v>399</v>
      </c>
      <c r="B135" t="s">
        <v>492</v>
      </c>
      <c r="D135" t="s">
        <v>15</v>
      </c>
      <c r="E135" s="381"/>
      <c r="H135" s="384"/>
    </row>
    <row r="136" spans="1:9">
      <c r="A136" t="s">
        <v>348</v>
      </c>
      <c r="B136" t="s">
        <v>139</v>
      </c>
      <c r="C136" t="s">
        <v>8</v>
      </c>
      <c r="D136" t="s">
        <v>46</v>
      </c>
      <c r="E136" s="381"/>
      <c r="H136" s="384">
        <f>MIN(H$87:H135)-1</f>
        <v>60</v>
      </c>
    </row>
    <row r="137" spans="1:9">
      <c r="A137" t="s">
        <v>349</v>
      </c>
      <c r="B137" t="s">
        <v>603</v>
      </c>
      <c r="C137" t="s">
        <v>604</v>
      </c>
      <c r="D137" t="s">
        <v>65</v>
      </c>
      <c r="E137" s="381"/>
      <c r="H137" s="384"/>
    </row>
    <row r="138" spans="1:9">
      <c r="A138" t="s">
        <v>351</v>
      </c>
      <c r="B138" t="s">
        <v>605</v>
      </c>
      <c r="D138" t="s">
        <v>32</v>
      </c>
      <c r="E138" s="381"/>
      <c r="H138" s="384"/>
    </row>
    <row r="139" spans="1:9">
      <c r="A139" t="s">
        <v>352</v>
      </c>
      <c r="B139" t="s">
        <v>606</v>
      </c>
      <c r="C139" t="s">
        <v>10</v>
      </c>
      <c r="D139" t="s">
        <v>46</v>
      </c>
      <c r="E139" s="381"/>
      <c r="H139" s="384">
        <f>MIN(H$87:H138)-1</f>
        <v>59</v>
      </c>
    </row>
    <row r="140" spans="1:9">
      <c r="A140" t="s">
        <v>353</v>
      </c>
      <c r="B140" t="s">
        <v>522</v>
      </c>
      <c r="C140" t="s">
        <v>8</v>
      </c>
      <c r="D140" t="s">
        <v>46</v>
      </c>
      <c r="E140" s="381"/>
      <c r="H140" s="384">
        <f>MIN(H$87:H139)-1</f>
        <v>58</v>
      </c>
    </row>
    <row r="141" spans="1:9">
      <c r="A141" t="s">
        <v>354</v>
      </c>
      <c r="B141" t="s">
        <v>307</v>
      </c>
      <c r="C141" t="s">
        <v>10</v>
      </c>
      <c r="D141" t="s">
        <v>7</v>
      </c>
      <c r="E141" s="381"/>
      <c r="H141" s="384">
        <f>MIN(H$87:H140)-1</f>
        <v>57</v>
      </c>
    </row>
    <row r="143" spans="1:9" ht="17.25">
      <c r="A143" s="245"/>
      <c r="B143" s="244" t="s">
        <v>255</v>
      </c>
      <c r="C143" s="460"/>
      <c r="D143" s="460"/>
      <c r="E143" s="405"/>
      <c r="F143" s="405"/>
      <c r="G143" s="405"/>
      <c r="H143" s="246"/>
      <c r="I143" s="246"/>
    </row>
    <row r="144" spans="1:9" ht="45">
      <c r="A144" s="252"/>
      <c r="B144" s="252" t="s">
        <v>1</v>
      </c>
      <c r="C144" s="253" t="s">
        <v>2</v>
      </c>
      <c r="D144" s="253" t="s">
        <v>500</v>
      </c>
      <c r="E144" s="253"/>
      <c r="F144" s="253"/>
      <c r="G144" s="253"/>
      <c r="H144" s="253" t="s">
        <v>162</v>
      </c>
      <c r="I144"/>
    </row>
    <row r="145" spans="1:8">
      <c r="A145" t="s">
        <v>321</v>
      </c>
      <c r="B145" t="s">
        <v>562</v>
      </c>
      <c r="C145" t="s">
        <v>8</v>
      </c>
      <c r="D145" t="s">
        <v>46</v>
      </c>
      <c r="E145" s="381"/>
      <c r="H145" s="383">
        <v>99</v>
      </c>
    </row>
    <row r="146" spans="1:8">
      <c r="A146" t="s">
        <v>378</v>
      </c>
      <c r="B146" t="s">
        <v>66</v>
      </c>
      <c r="C146" t="s">
        <v>4</v>
      </c>
      <c r="D146" t="s">
        <v>19</v>
      </c>
      <c r="E146" s="381"/>
      <c r="H146" s="384">
        <f>MIN(H$145:H145)-1</f>
        <v>98</v>
      </c>
    </row>
    <row r="147" spans="1:8">
      <c r="A147" t="s">
        <v>449</v>
      </c>
      <c r="B147" t="s">
        <v>84</v>
      </c>
      <c r="C147" t="s">
        <v>4</v>
      </c>
      <c r="D147" t="s">
        <v>64</v>
      </c>
      <c r="E147" s="381"/>
      <c r="H147" s="384">
        <f>MIN(H$145:H146)-1</f>
        <v>97</v>
      </c>
    </row>
    <row r="148" spans="1:8">
      <c r="A148" t="s">
        <v>379</v>
      </c>
      <c r="B148" t="s">
        <v>53</v>
      </c>
      <c r="C148" t="s">
        <v>8</v>
      </c>
      <c r="D148" t="s">
        <v>42</v>
      </c>
      <c r="E148" s="381"/>
      <c r="H148" s="384">
        <f>MIN(H$145:H147)-1</f>
        <v>96</v>
      </c>
    </row>
    <row r="149" spans="1:8">
      <c r="A149" t="s">
        <v>322</v>
      </c>
      <c r="B149" t="s">
        <v>563</v>
      </c>
      <c r="C149" t="s">
        <v>564</v>
      </c>
      <c r="D149" t="s">
        <v>42</v>
      </c>
      <c r="E149" s="381"/>
      <c r="H149" s="384"/>
    </row>
    <row r="150" spans="1:8">
      <c r="A150" t="s">
        <v>323</v>
      </c>
      <c r="B150" t="s">
        <v>180</v>
      </c>
      <c r="C150" t="s">
        <v>8</v>
      </c>
      <c r="D150" t="s">
        <v>46</v>
      </c>
      <c r="E150" s="381"/>
      <c r="H150" s="384">
        <f>MIN(H$145:H149)-1</f>
        <v>95</v>
      </c>
    </row>
    <row r="151" spans="1:8">
      <c r="A151" t="s">
        <v>565</v>
      </c>
      <c r="B151" t="s">
        <v>96</v>
      </c>
      <c r="C151" t="s">
        <v>8</v>
      </c>
      <c r="D151" t="s">
        <v>65</v>
      </c>
      <c r="E151" s="381"/>
      <c r="H151" s="384">
        <f>MIN(H$145:H150)-1</f>
        <v>94</v>
      </c>
    </row>
    <row r="152" spans="1:8">
      <c r="A152" t="s">
        <v>565</v>
      </c>
      <c r="B152" t="s">
        <v>161</v>
      </c>
      <c r="C152" t="s">
        <v>4</v>
      </c>
      <c r="D152" t="s">
        <v>15</v>
      </c>
      <c r="E152" s="381"/>
      <c r="H152" s="384">
        <f>MIN(H$145:H151)-1</f>
        <v>93</v>
      </c>
    </row>
    <row r="153" spans="1:8">
      <c r="A153" t="s">
        <v>325</v>
      </c>
      <c r="B153" t="s">
        <v>432</v>
      </c>
      <c r="C153" t="s">
        <v>8</v>
      </c>
      <c r="D153" t="s">
        <v>42</v>
      </c>
      <c r="E153" s="381"/>
      <c r="H153" s="384">
        <f>MIN(H$145:H152)-1</f>
        <v>92</v>
      </c>
    </row>
    <row r="154" spans="1:8">
      <c r="A154" t="s">
        <v>326</v>
      </c>
      <c r="B154" t="s">
        <v>566</v>
      </c>
      <c r="C154" t="s">
        <v>10</v>
      </c>
      <c r="D154" t="s">
        <v>65</v>
      </c>
      <c r="E154" s="381"/>
      <c r="H154" s="384">
        <f>MIN(H$145:H153)-1</f>
        <v>91</v>
      </c>
    </row>
    <row r="155" spans="1:8">
      <c r="A155" t="s">
        <v>453</v>
      </c>
      <c r="B155" t="s">
        <v>528</v>
      </c>
      <c r="C155" t="s">
        <v>8</v>
      </c>
      <c r="D155" t="s">
        <v>104</v>
      </c>
      <c r="E155" s="381"/>
      <c r="H155" s="384">
        <f>MIN(H$145:H154)-1</f>
        <v>90</v>
      </c>
    </row>
    <row r="156" spans="1:8">
      <c r="A156" t="s">
        <v>327</v>
      </c>
      <c r="B156" t="s">
        <v>58</v>
      </c>
      <c r="C156" t="s">
        <v>4</v>
      </c>
      <c r="D156" t="s">
        <v>19</v>
      </c>
      <c r="E156" s="381"/>
      <c r="H156" s="384">
        <f>MIN(H$145:H155)-1</f>
        <v>89</v>
      </c>
    </row>
    <row r="157" spans="1:8">
      <c r="A157" t="s">
        <v>454</v>
      </c>
      <c r="B157" t="s">
        <v>427</v>
      </c>
      <c r="C157" t="s">
        <v>8</v>
      </c>
      <c r="D157" t="s">
        <v>35</v>
      </c>
      <c r="E157" s="381"/>
      <c r="H157" s="384">
        <f>MIN(H$145:H156)-1</f>
        <v>88</v>
      </c>
    </row>
    <row r="158" spans="1:8">
      <c r="A158" t="s">
        <v>383</v>
      </c>
      <c r="B158" t="s">
        <v>94</v>
      </c>
      <c r="C158" t="s">
        <v>8</v>
      </c>
      <c r="D158" t="s">
        <v>68</v>
      </c>
      <c r="E158" s="381"/>
      <c r="H158" s="384">
        <f>MIN(H$145:H157)-1</f>
        <v>87</v>
      </c>
    </row>
    <row r="159" spans="1:8">
      <c r="A159" t="s">
        <v>384</v>
      </c>
      <c r="B159" t="s">
        <v>567</v>
      </c>
      <c r="C159" t="s">
        <v>568</v>
      </c>
      <c r="D159" t="s">
        <v>35</v>
      </c>
      <c r="E159" s="381"/>
      <c r="H159" s="384"/>
    </row>
    <row r="160" spans="1:8">
      <c r="A160" t="s">
        <v>328</v>
      </c>
      <c r="B160" t="s">
        <v>93</v>
      </c>
      <c r="C160" t="s">
        <v>4</v>
      </c>
      <c r="D160" t="s">
        <v>55</v>
      </c>
      <c r="E160" s="381"/>
      <c r="H160" s="384">
        <f>MIN(H$145:H159)-1</f>
        <v>86</v>
      </c>
    </row>
    <row r="161" spans="1:8">
      <c r="A161" t="s">
        <v>456</v>
      </c>
      <c r="B161" t="s">
        <v>569</v>
      </c>
      <c r="C161" t="s">
        <v>10</v>
      </c>
      <c r="D161" t="s">
        <v>18</v>
      </c>
      <c r="E161" s="381"/>
      <c r="H161" s="384">
        <f>MIN(H$145:H160)-1</f>
        <v>85</v>
      </c>
    </row>
    <row r="162" spans="1:8">
      <c r="A162" t="s">
        <v>329</v>
      </c>
      <c r="B162" t="s">
        <v>533</v>
      </c>
      <c r="C162" t="s">
        <v>4</v>
      </c>
      <c r="D162" t="s">
        <v>65</v>
      </c>
      <c r="E162" s="381"/>
      <c r="H162" s="384">
        <f>MIN(H$145:H161)-1</f>
        <v>84</v>
      </c>
    </row>
    <row r="163" spans="1:8">
      <c r="A163" t="s">
        <v>387</v>
      </c>
      <c r="B163" t="s">
        <v>172</v>
      </c>
      <c r="C163" t="s">
        <v>4</v>
      </c>
      <c r="D163" t="s">
        <v>42</v>
      </c>
      <c r="E163" s="381"/>
      <c r="H163" s="384">
        <f>MIN(H$145:H162)-1</f>
        <v>83</v>
      </c>
    </row>
    <row r="164" spans="1:8">
      <c r="A164" t="s">
        <v>330</v>
      </c>
      <c r="B164" t="s">
        <v>570</v>
      </c>
      <c r="C164" t="s">
        <v>553</v>
      </c>
      <c r="D164" t="s">
        <v>39</v>
      </c>
      <c r="E164" s="381"/>
      <c r="H164" s="384"/>
    </row>
    <row r="165" spans="1:8">
      <c r="A165" t="s">
        <v>459</v>
      </c>
      <c r="B165" t="s">
        <v>97</v>
      </c>
      <c r="C165" t="s">
        <v>10</v>
      </c>
      <c r="D165" t="s">
        <v>65</v>
      </c>
      <c r="E165" s="381"/>
      <c r="H165" s="384">
        <f>MIN(H$145:H164)-1</f>
        <v>82</v>
      </c>
    </row>
    <row r="166" spans="1:8">
      <c r="A166" t="s">
        <v>331</v>
      </c>
      <c r="B166" t="s">
        <v>495</v>
      </c>
      <c r="C166" t="s">
        <v>10</v>
      </c>
      <c r="D166" t="s">
        <v>42</v>
      </c>
      <c r="E166" s="381"/>
      <c r="H166" s="384">
        <f>MIN(H$145:H165)-1</f>
        <v>81</v>
      </c>
    </row>
    <row r="167" spans="1:8">
      <c r="A167" t="s">
        <v>332</v>
      </c>
      <c r="B167" t="s">
        <v>59</v>
      </c>
      <c r="C167" t="s">
        <v>4</v>
      </c>
      <c r="D167" t="s">
        <v>55</v>
      </c>
      <c r="E167" s="381"/>
      <c r="H167" s="384">
        <f>MIN(H$145:H166)-1</f>
        <v>80</v>
      </c>
    </row>
    <row r="168" spans="1:8">
      <c r="A168" t="s">
        <v>334</v>
      </c>
      <c r="B168" t="s">
        <v>571</v>
      </c>
      <c r="C168" t="s">
        <v>553</v>
      </c>
      <c r="D168" t="s">
        <v>5</v>
      </c>
      <c r="E168" s="381"/>
      <c r="H168" s="384"/>
    </row>
    <row r="169" spans="1:8">
      <c r="A169" t="s">
        <v>389</v>
      </c>
      <c r="B169" t="s">
        <v>572</v>
      </c>
      <c r="C169" t="s">
        <v>10</v>
      </c>
      <c r="D169" t="s">
        <v>65</v>
      </c>
      <c r="E169" s="381"/>
      <c r="H169" s="384">
        <f>MIN(H$145:H168)-1</f>
        <v>79</v>
      </c>
    </row>
    <row r="170" spans="1:8">
      <c r="A170" t="s">
        <v>390</v>
      </c>
      <c r="B170" t="s">
        <v>99</v>
      </c>
      <c r="C170" t="s">
        <v>10</v>
      </c>
      <c r="D170" t="s">
        <v>104</v>
      </c>
      <c r="E170" s="381"/>
      <c r="H170" s="384">
        <f>MIN(H$145:H169)-1</f>
        <v>78</v>
      </c>
    </row>
    <row r="171" spans="1:8">
      <c r="A171" t="s">
        <v>391</v>
      </c>
      <c r="B171" t="s">
        <v>573</v>
      </c>
      <c r="C171" t="s">
        <v>555</v>
      </c>
      <c r="D171" t="s">
        <v>65</v>
      </c>
      <c r="E171" s="381"/>
      <c r="H171" s="384"/>
    </row>
    <row r="172" spans="1:8">
      <c r="A172" t="s">
        <v>336</v>
      </c>
      <c r="B172" t="s">
        <v>120</v>
      </c>
      <c r="C172" t="s">
        <v>10</v>
      </c>
      <c r="D172" t="s">
        <v>269</v>
      </c>
      <c r="E172" s="381"/>
      <c r="H172" s="384">
        <f>MIN(H$145:H171)-1</f>
        <v>77</v>
      </c>
    </row>
    <row r="173" spans="1:8">
      <c r="A173" t="s">
        <v>393</v>
      </c>
      <c r="B173" t="s">
        <v>574</v>
      </c>
      <c r="C173" t="s">
        <v>568</v>
      </c>
      <c r="D173" t="s">
        <v>104</v>
      </c>
      <c r="E173" s="381"/>
      <c r="H173" s="384"/>
    </row>
    <row r="174" spans="1:8">
      <c r="A174" t="s">
        <v>491</v>
      </c>
      <c r="B174" t="s">
        <v>575</v>
      </c>
      <c r="C174" t="s">
        <v>576</v>
      </c>
      <c r="D174" t="s">
        <v>7</v>
      </c>
      <c r="E174" s="381"/>
      <c r="H174" s="384"/>
    </row>
    <row r="175" spans="1:8">
      <c r="A175" t="s">
        <v>337</v>
      </c>
      <c r="B175" t="s">
        <v>438</v>
      </c>
      <c r="C175" t="s">
        <v>8</v>
      </c>
      <c r="D175" t="s">
        <v>104</v>
      </c>
      <c r="E175" s="381"/>
      <c r="H175" s="384">
        <f>MIN(H$145:H174)-1</f>
        <v>76</v>
      </c>
    </row>
    <row r="176" spans="1:8">
      <c r="A176" t="s">
        <v>338</v>
      </c>
      <c r="B176" t="s">
        <v>577</v>
      </c>
      <c r="C176" t="s">
        <v>553</v>
      </c>
      <c r="D176" t="s">
        <v>38</v>
      </c>
      <c r="E176" s="381"/>
      <c r="H176" s="384"/>
    </row>
    <row r="177" spans="1:8" ht="17.25">
      <c r="B177" s="244" t="s">
        <v>256</v>
      </c>
      <c r="C177" s="460"/>
      <c r="D177" s="460"/>
      <c r="E177" s="405"/>
      <c r="F177" s="405"/>
      <c r="G177" s="405"/>
      <c r="H177" s="246"/>
    </row>
    <row r="178" spans="1:8" ht="45">
      <c r="B178" s="252" t="s">
        <v>1</v>
      </c>
      <c r="C178" s="253" t="s">
        <v>2</v>
      </c>
      <c r="D178" s="253" t="s">
        <v>500</v>
      </c>
      <c r="E178" s="253"/>
      <c r="F178" s="253"/>
      <c r="G178" s="253"/>
      <c r="H178" s="253" t="s">
        <v>162</v>
      </c>
    </row>
    <row r="179" spans="1:8">
      <c r="A179" t="s">
        <v>321</v>
      </c>
      <c r="B179" t="s">
        <v>442</v>
      </c>
      <c r="C179" t="s">
        <v>8</v>
      </c>
      <c r="D179" t="s">
        <v>71</v>
      </c>
      <c r="E179" s="381"/>
      <c r="H179" s="383">
        <v>99</v>
      </c>
    </row>
    <row r="180" spans="1:8">
      <c r="A180" t="s">
        <v>378</v>
      </c>
      <c r="B180" t="s">
        <v>561</v>
      </c>
      <c r="C180" t="s">
        <v>10</v>
      </c>
      <c r="D180" t="s">
        <v>64</v>
      </c>
      <c r="E180" s="381"/>
      <c r="H180" s="384">
        <f>MIN(H$179:H179)-1</f>
        <v>98</v>
      </c>
    </row>
    <row r="181" spans="1:8">
      <c r="A181" t="s">
        <v>449</v>
      </c>
      <c r="B181" t="s">
        <v>300</v>
      </c>
      <c r="C181" t="s">
        <v>8</v>
      </c>
      <c r="D181" t="s">
        <v>19</v>
      </c>
      <c r="E181" s="381"/>
      <c r="H181" s="384">
        <f>MIN(H$179:H180)-1</f>
        <v>97</v>
      </c>
    </row>
    <row r="182" spans="1:8">
      <c r="H182" s="384">
        <f>MIN(H$179:H181)-1</f>
        <v>96</v>
      </c>
    </row>
    <row r="183" spans="1:8">
      <c r="H183" s="384">
        <f>MIN(H$179:H182)-1</f>
        <v>95</v>
      </c>
    </row>
    <row r="184" spans="1:8">
      <c r="H184" s="384">
        <f>MIN(H$179:H183)-1</f>
        <v>94</v>
      </c>
    </row>
    <row r="185" spans="1:8">
      <c r="H185" s="384">
        <f>MIN(H$179:H184)-1</f>
        <v>93</v>
      </c>
    </row>
    <row r="186" spans="1:8">
      <c r="H186" s="384">
        <f>MIN(H$179:H185)-1</f>
        <v>92</v>
      </c>
    </row>
    <row r="187" spans="1:8">
      <c r="H187" s="384">
        <f>MIN(H$179:H186)-1</f>
        <v>91</v>
      </c>
    </row>
    <row r="188" spans="1:8">
      <c r="H188" s="384">
        <f>MIN(H$179:H187)-1</f>
        <v>90</v>
      </c>
    </row>
    <row r="189" spans="1:8">
      <c r="H189" s="384">
        <f>MIN(H$179:H188)-1</f>
        <v>89</v>
      </c>
    </row>
    <row r="190" spans="1:8">
      <c r="H190" s="384">
        <f>MIN(H$179:H189)-1</f>
        <v>88</v>
      </c>
    </row>
    <row r="192" spans="1:8" ht="17.25">
      <c r="B192" s="244" t="s">
        <v>295</v>
      </c>
      <c r="C192" s="460"/>
      <c r="D192" s="460"/>
      <c r="E192" s="405"/>
      <c r="F192" s="405"/>
      <c r="G192" s="405"/>
      <c r="H192" s="246"/>
    </row>
    <row r="193" spans="1:9" ht="45">
      <c r="B193" s="252" t="s">
        <v>1</v>
      </c>
      <c r="C193" s="253" t="s">
        <v>2</v>
      </c>
      <c r="D193" s="253" t="s">
        <v>500</v>
      </c>
      <c r="E193" s="253"/>
      <c r="F193" s="253"/>
      <c r="G193" s="253"/>
      <c r="H193" s="253" t="s">
        <v>162</v>
      </c>
    </row>
    <row r="194" spans="1:9">
      <c r="A194" t="s">
        <v>321</v>
      </c>
      <c r="B194" t="s">
        <v>560</v>
      </c>
      <c r="C194" t="s">
        <v>4</v>
      </c>
      <c r="D194" t="s">
        <v>81</v>
      </c>
      <c r="E194" s="381"/>
      <c r="H194" s="383">
        <v>99</v>
      </c>
    </row>
    <row r="195" spans="1:9">
      <c r="A195" t="s">
        <v>378</v>
      </c>
      <c r="B195" t="s">
        <v>260</v>
      </c>
      <c r="C195" t="s">
        <v>4</v>
      </c>
      <c r="D195" t="s">
        <v>82</v>
      </c>
      <c r="E195" s="381"/>
      <c r="H195" s="384">
        <f>MIN(H$194:H194)-1</f>
        <v>98</v>
      </c>
    </row>
    <row r="198" spans="1:9" ht="17.25">
      <c r="B198" s="244" t="s">
        <v>257</v>
      </c>
      <c r="C198" s="460"/>
      <c r="D198" s="460"/>
      <c r="E198" s="405"/>
      <c r="F198" s="405"/>
      <c r="G198" s="405"/>
      <c r="H198" s="246"/>
    </row>
    <row r="199" spans="1:9" ht="45">
      <c r="B199" s="252" t="s">
        <v>1</v>
      </c>
      <c r="C199" s="253" t="s">
        <v>2</v>
      </c>
      <c r="D199" s="253" t="s">
        <v>500</v>
      </c>
      <c r="E199" s="253"/>
      <c r="F199" s="253"/>
      <c r="G199" s="253"/>
      <c r="H199" s="253" t="s">
        <v>162</v>
      </c>
    </row>
    <row r="200" spans="1:9">
      <c r="A200" t="s">
        <v>321</v>
      </c>
      <c r="B200" t="s">
        <v>550</v>
      </c>
      <c r="C200" t="s">
        <v>551</v>
      </c>
      <c r="D200" t="s">
        <v>82</v>
      </c>
      <c r="E200" s="423"/>
      <c r="H200" s="383">
        <v>99</v>
      </c>
      <c r="I200" s="407" t="s">
        <v>641</v>
      </c>
    </row>
    <row r="201" spans="1:9">
      <c r="A201" t="s">
        <v>378</v>
      </c>
      <c r="B201" t="s">
        <v>552</v>
      </c>
      <c r="C201" t="s">
        <v>553</v>
      </c>
      <c r="D201" t="s">
        <v>71</v>
      </c>
      <c r="E201" s="423"/>
      <c r="H201" s="384">
        <f>MIN(H$200:H200)-1</f>
        <v>98</v>
      </c>
    </row>
    <row r="202" spans="1:9">
      <c r="A202" t="s">
        <v>449</v>
      </c>
      <c r="B202" t="s">
        <v>554</v>
      </c>
      <c r="C202" t="s">
        <v>555</v>
      </c>
      <c r="D202" t="s">
        <v>82</v>
      </c>
      <c r="E202" s="381"/>
      <c r="H202" s="384">
        <f>MIN(H$200:H201)-1</f>
        <v>97</v>
      </c>
    </row>
    <row r="203" spans="1:9">
      <c r="A203" t="s">
        <v>379</v>
      </c>
      <c r="B203" t="s">
        <v>556</v>
      </c>
      <c r="C203" t="s">
        <v>555</v>
      </c>
      <c r="D203" t="s">
        <v>81</v>
      </c>
      <c r="E203" s="381"/>
      <c r="H203" s="384">
        <f>MIN(H$200:H202)-1</f>
        <v>96</v>
      </c>
    </row>
    <row r="204" spans="1:9">
      <c r="A204" t="s">
        <v>322</v>
      </c>
      <c r="B204" t="s">
        <v>557</v>
      </c>
      <c r="D204" t="s">
        <v>558</v>
      </c>
      <c r="E204" s="381"/>
      <c r="H204" s="384">
        <f>MIN(H$200:H203)-1</f>
        <v>95</v>
      </c>
    </row>
    <row r="205" spans="1:9">
      <c r="A205" t="s">
        <v>323</v>
      </c>
      <c r="B205" t="s">
        <v>559</v>
      </c>
      <c r="C205" t="s">
        <v>555</v>
      </c>
      <c r="D205" t="s">
        <v>81</v>
      </c>
      <c r="E205" s="381"/>
      <c r="H205" s="384">
        <f>MIN(H$200:H204)-1</f>
        <v>94</v>
      </c>
    </row>
    <row r="206" spans="1:9">
      <c r="H206" s="384">
        <f>MIN(H$200:H205)-1</f>
        <v>93</v>
      </c>
    </row>
    <row r="207" spans="1:9">
      <c r="H207" s="384">
        <f>MIN(H$200:H206)-1</f>
        <v>92</v>
      </c>
    </row>
    <row r="208" spans="1:9">
      <c r="H208" s="384">
        <f>MIN(H$200:H207)-1</f>
        <v>91</v>
      </c>
    </row>
  </sheetData>
  <mergeCells count="8">
    <mergeCell ref="C192:D192"/>
    <mergeCell ref="C198:D198"/>
    <mergeCell ref="C1:K1"/>
    <mergeCell ref="C2:D2"/>
    <mergeCell ref="C37:D37"/>
    <mergeCell ref="C85:D85"/>
    <mergeCell ref="C143:D143"/>
    <mergeCell ref="C177:D177"/>
  </mergeCell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D4892E7-2622-48C8-AF5E-8949441F5764}">
  <dimension ref="A1:Q208"/>
  <sheetViews>
    <sheetView topLeftCell="A21" workbookViewId="0">
      <selection activeCell="H56" sqref="H56"/>
    </sheetView>
  </sheetViews>
  <sheetFormatPr defaultRowHeight="15"/>
  <cols>
    <col min="2" max="2" width="36" bestFit="1" customWidth="1"/>
    <col min="3" max="3" width="20.7109375" bestFit="1" customWidth="1"/>
    <col min="9" max="9" width="9.140625" style="382"/>
  </cols>
  <sheetData>
    <row r="1" spans="1:11" ht="18">
      <c r="C1" s="461" t="s">
        <v>644</v>
      </c>
      <c r="D1" s="461"/>
      <c r="E1" s="461"/>
      <c r="F1" s="461"/>
      <c r="G1" s="461"/>
      <c r="H1" s="461"/>
      <c r="I1" s="461"/>
      <c r="J1" s="461"/>
      <c r="K1" s="461"/>
    </row>
    <row r="2" spans="1:11" s="246" customFormat="1" ht="14.25">
      <c r="C2" s="462"/>
      <c r="D2" s="462"/>
      <c r="E2" s="387"/>
      <c r="F2" s="387"/>
      <c r="G2" s="387"/>
    </row>
    <row r="3" spans="1:11" s="246" customFormat="1" ht="17.25">
      <c r="B3" s="386" t="s">
        <v>252</v>
      </c>
      <c r="C3" s="387"/>
      <c r="D3" s="387"/>
      <c r="E3" s="387"/>
      <c r="F3" s="387"/>
      <c r="G3" s="387"/>
    </row>
    <row r="4" spans="1:11" s="248" customFormat="1" ht="45">
      <c r="B4" s="252" t="s">
        <v>1</v>
      </c>
      <c r="C4" s="253" t="s">
        <v>2</v>
      </c>
      <c r="D4" s="253" t="s">
        <v>500</v>
      </c>
      <c r="E4" s="253"/>
      <c r="F4" s="253"/>
      <c r="G4" s="253"/>
      <c r="H4" s="253" t="s">
        <v>162</v>
      </c>
    </row>
    <row r="5" spans="1:11">
      <c r="A5" t="s">
        <v>321</v>
      </c>
      <c r="B5" t="s">
        <v>127</v>
      </c>
      <c r="C5" t="s">
        <v>4</v>
      </c>
      <c r="D5" t="s">
        <v>7</v>
      </c>
      <c r="E5" s="381"/>
      <c r="H5" s="393">
        <v>99</v>
      </c>
      <c r="I5"/>
    </row>
    <row r="6" spans="1:11">
      <c r="A6" t="s">
        <v>378</v>
      </c>
      <c r="B6" t="s">
        <v>163</v>
      </c>
      <c r="C6" t="s">
        <v>4</v>
      </c>
      <c r="D6" t="s">
        <v>137</v>
      </c>
      <c r="E6" s="381"/>
      <c r="H6" s="393">
        <f>MIN(H5:H$5)-1</f>
        <v>98</v>
      </c>
      <c r="I6"/>
    </row>
    <row r="7" spans="1:11">
      <c r="A7" t="s">
        <v>449</v>
      </c>
      <c r="B7" t="s">
        <v>168</v>
      </c>
      <c r="C7" t="s">
        <v>10</v>
      </c>
      <c r="D7" t="s">
        <v>26</v>
      </c>
      <c r="E7" s="381"/>
      <c r="H7" s="393">
        <f>MIN(H$5:H6)-1</f>
        <v>97</v>
      </c>
      <c r="I7"/>
    </row>
    <row r="8" spans="1:11">
      <c r="A8" t="s">
        <v>379</v>
      </c>
      <c r="B8" t="s">
        <v>164</v>
      </c>
      <c r="C8" t="s">
        <v>4</v>
      </c>
      <c r="D8" t="s">
        <v>7</v>
      </c>
      <c r="E8" s="381"/>
      <c r="H8" s="393">
        <f>MIN(H$5:H7)-1</f>
        <v>96</v>
      </c>
      <c r="I8"/>
    </row>
    <row r="9" spans="1:11">
      <c r="A9" t="s">
        <v>645</v>
      </c>
      <c r="B9" t="s">
        <v>466</v>
      </c>
      <c r="C9" t="s">
        <v>4</v>
      </c>
      <c r="D9" t="s">
        <v>5</v>
      </c>
      <c r="E9" s="381"/>
      <c r="H9" s="393">
        <f>MIN(H$5:H8)-1</f>
        <v>95</v>
      </c>
      <c r="I9"/>
    </row>
    <row r="10" spans="1:11">
      <c r="A10" t="s">
        <v>645</v>
      </c>
      <c r="B10" t="s">
        <v>631</v>
      </c>
      <c r="C10" t="s">
        <v>646</v>
      </c>
      <c r="D10" t="s">
        <v>13</v>
      </c>
      <c r="E10" s="381"/>
      <c r="H10" s="393"/>
      <c r="I10"/>
    </row>
    <row r="11" spans="1:11">
      <c r="A11" t="s">
        <v>324</v>
      </c>
      <c r="B11" t="s">
        <v>335</v>
      </c>
      <c r="C11" t="s">
        <v>10</v>
      </c>
      <c r="D11" t="s">
        <v>22</v>
      </c>
      <c r="E11" s="381"/>
      <c r="H11" s="393">
        <f>MIN(H$5:H10)-1</f>
        <v>94</v>
      </c>
      <c r="I11"/>
    </row>
    <row r="12" spans="1:11">
      <c r="A12" t="s">
        <v>381</v>
      </c>
      <c r="B12" t="s">
        <v>14</v>
      </c>
      <c r="C12" t="s">
        <v>10</v>
      </c>
      <c r="D12" t="s">
        <v>19</v>
      </c>
      <c r="E12" s="381"/>
      <c r="H12" s="393">
        <f>MIN(H$5:H11)-1</f>
        <v>93</v>
      </c>
      <c r="I12"/>
    </row>
    <row r="13" spans="1:11">
      <c r="A13" t="s">
        <v>325</v>
      </c>
      <c r="B13" t="s">
        <v>31</v>
      </c>
      <c r="C13" t="s">
        <v>4</v>
      </c>
      <c r="D13" t="s">
        <v>7</v>
      </c>
      <c r="E13" s="381"/>
      <c r="H13" s="393">
        <f>MIN(H$5:H12)-1</f>
        <v>92</v>
      </c>
      <c r="I13"/>
    </row>
    <row r="14" spans="1:11">
      <c r="A14" t="s">
        <v>326</v>
      </c>
      <c r="B14" t="s">
        <v>647</v>
      </c>
      <c r="C14" t="s">
        <v>576</v>
      </c>
      <c r="D14" t="s">
        <v>9</v>
      </c>
      <c r="E14" s="381"/>
      <c r="H14" s="393"/>
      <c r="I14"/>
    </row>
    <row r="15" spans="1:11">
      <c r="A15" t="s">
        <v>453</v>
      </c>
      <c r="B15" t="s">
        <v>633</v>
      </c>
      <c r="C15" t="s">
        <v>599</v>
      </c>
      <c r="D15" t="s">
        <v>20</v>
      </c>
      <c r="E15" s="381"/>
      <c r="H15" s="393"/>
      <c r="I15"/>
    </row>
    <row r="16" spans="1:11">
      <c r="A16" t="s">
        <v>327</v>
      </c>
      <c r="B16" t="s">
        <v>350</v>
      </c>
      <c r="C16" t="s">
        <v>8</v>
      </c>
      <c r="D16" t="s">
        <v>20</v>
      </c>
      <c r="E16" s="381"/>
      <c r="H16" s="393">
        <f>MIN(H$5:H15)-1</f>
        <v>91</v>
      </c>
      <c r="I16"/>
    </row>
    <row r="17" spans="1:9">
      <c r="A17" t="s">
        <v>454</v>
      </c>
      <c r="B17" t="s">
        <v>648</v>
      </c>
      <c r="C17" t="s">
        <v>649</v>
      </c>
      <c r="D17" t="s">
        <v>122</v>
      </c>
      <c r="E17" s="381"/>
      <c r="H17" s="393"/>
      <c r="I17"/>
    </row>
    <row r="18" spans="1:9">
      <c r="A18" t="s">
        <v>383</v>
      </c>
      <c r="B18" t="s">
        <v>165</v>
      </c>
      <c r="C18" t="s">
        <v>10</v>
      </c>
      <c r="D18" t="s">
        <v>5</v>
      </c>
      <c r="E18" s="381"/>
      <c r="H18" s="393">
        <f>MIN(H$5:H17)-1</f>
        <v>90</v>
      </c>
      <c r="I18"/>
    </row>
    <row r="19" spans="1:9">
      <c r="A19" t="s">
        <v>384</v>
      </c>
      <c r="B19" t="s">
        <v>121</v>
      </c>
      <c r="C19" t="s">
        <v>10</v>
      </c>
      <c r="D19" t="s">
        <v>18</v>
      </c>
      <c r="E19" s="381"/>
      <c r="H19" s="393">
        <f>MIN(H$5:H18)-1</f>
        <v>89</v>
      </c>
      <c r="I19"/>
    </row>
    <row r="20" spans="1:9">
      <c r="A20" t="s">
        <v>328</v>
      </c>
      <c r="B20" t="s">
        <v>650</v>
      </c>
      <c r="C20" t="s">
        <v>4</v>
      </c>
      <c r="D20" t="s">
        <v>6</v>
      </c>
      <c r="E20" s="381"/>
      <c r="H20" s="393">
        <f>MIN(H$5:H19)-1</f>
        <v>88</v>
      </c>
      <c r="I20"/>
    </row>
    <row r="21" spans="1:9">
      <c r="A21" t="s">
        <v>456</v>
      </c>
      <c r="B21" t="s">
        <v>651</v>
      </c>
      <c r="D21" t="s">
        <v>19</v>
      </c>
      <c r="E21" s="381"/>
      <c r="H21" s="393"/>
      <c r="I21"/>
    </row>
    <row r="22" spans="1:9">
      <c r="A22" t="s">
        <v>329</v>
      </c>
      <c r="B22" t="s">
        <v>652</v>
      </c>
      <c r="D22" t="s">
        <v>13</v>
      </c>
      <c r="E22" s="381"/>
      <c r="H22" s="393"/>
      <c r="I22"/>
    </row>
    <row r="23" spans="1:9">
      <c r="A23" t="s">
        <v>387</v>
      </c>
      <c r="B23" t="s">
        <v>509</v>
      </c>
      <c r="C23" t="s">
        <v>4</v>
      </c>
      <c r="D23" t="s">
        <v>22</v>
      </c>
      <c r="E23" s="381"/>
      <c r="H23" s="393">
        <f>MIN(H$5:H22)-1</f>
        <v>87</v>
      </c>
      <c r="I23"/>
    </row>
    <row r="24" spans="1:9">
      <c r="A24" t="s">
        <v>330</v>
      </c>
      <c r="B24" t="s">
        <v>17</v>
      </c>
      <c r="C24" t="s">
        <v>8</v>
      </c>
      <c r="D24" t="s">
        <v>32</v>
      </c>
      <c r="E24" s="381"/>
      <c r="H24" s="393">
        <f>MIN(H$5:H23)-1</f>
        <v>86</v>
      </c>
      <c r="I24"/>
    </row>
    <row r="25" spans="1:9">
      <c r="E25" s="381"/>
      <c r="H25" s="393"/>
      <c r="I25"/>
    </row>
    <row r="26" spans="1:9">
      <c r="E26" s="381"/>
      <c r="H26" s="393"/>
      <c r="I26"/>
    </row>
    <row r="27" spans="1:9">
      <c r="E27" s="381"/>
      <c r="H27" s="393"/>
      <c r="I27"/>
    </row>
    <row r="28" spans="1:9">
      <c r="E28" s="381"/>
      <c r="H28" s="393"/>
      <c r="I28"/>
    </row>
    <row r="29" spans="1:9">
      <c r="E29" s="381"/>
      <c r="H29" s="393"/>
      <c r="I29"/>
    </row>
    <row r="30" spans="1:9">
      <c r="E30" s="381"/>
      <c r="H30" s="393"/>
      <c r="I30"/>
    </row>
    <row r="31" spans="1:9">
      <c r="E31" s="381"/>
      <c r="H31" s="393"/>
      <c r="I31"/>
    </row>
    <row r="32" spans="1:9">
      <c r="E32" s="381"/>
      <c r="H32" s="393"/>
      <c r="I32"/>
    </row>
    <row r="33" spans="1:17">
      <c r="H33" s="393"/>
      <c r="I33"/>
    </row>
    <row r="34" spans="1:17">
      <c r="H34" s="393"/>
      <c r="I34"/>
    </row>
    <row r="35" spans="1:17">
      <c r="H35" s="393"/>
      <c r="I35"/>
    </row>
    <row r="36" spans="1:17">
      <c r="H36" s="382"/>
      <c r="I36"/>
    </row>
    <row r="37" spans="1:17" s="246" customFormat="1" ht="17.25">
      <c r="B37" s="385" t="s">
        <v>253</v>
      </c>
      <c r="C37" s="460"/>
      <c r="D37" s="460"/>
      <c r="E37" s="405"/>
      <c r="F37" s="405"/>
      <c r="G37" s="405"/>
      <c r="K37" s="288"/>
      <c r="L37" s="248"/>
      <c r="M37" s="248"/>
      <c r="N37" s="248"/>
      <c r="O37" s="248"/>
      <c r="P37" s="288"/>
      <c r="Q37" s="288"/>
    </row>
    <row r="38" spans="1:17" s="248" customFormat="1">
      <c r="B38" s="252" t="s">
        <v>1</v>
      </c>
      <c r="C38" s="253" t="s">
        <v>2</v>
      </c>
      <c r="D38" s="253" t="s">
        <v>500</v>
      </c>
      <c r="E38" s="253"/>
      <c r="F38" s="253"/>
      <c r="G38" s="253"/>
      <c r="H38" s="253"/>
      <c r="J38" s="288"/>
      <c r="O38" s="288"/>
      <c r="P38" s="288"/>
    </row>
    <row r="39" spans="1:17">
      <c r="A39" t="s">
        <v>321</v>
      </c>
      <c r="B39" t="s">
        <v>653</v>
      </c>
      <c r="C39" t="s">
        <v>654</v>
      </c>
      <c r="D39" t="s">
        <v>18</v>
      </c>
      <c r="E39" s="381"/>
      <c r="H39" s="383"/>
    </row>
    <row r="40" spans="1:17">
      <c r="A40" t="s">
        <v>378</v>
      </c>
      <c r="B40" t="s">
        <v>78</v>
      </c>
      <c r="C40" t="s">
        <v>4</v>
      </c>
      <c r="D40" t="s">
        <v>137</v>
      </c>
      <c r="E40" s="381"/>
      <c r="H40" s="384">
        <v>99</v>
      </c>
    </row>
    <row r="41" spans="1:17">
      <c r="A41" t="s">
        <v>449</v>
      </c>
      <c r="B41" t="s">
        <v>655</v>
      </c>
      <c r="C41" t="s">
        <v>4</v>
      </c>
      <c r="D41" t="s">
        <v>6</v>
      </c>
      <c r="E41" s="381"/>
      <c r="H41" s="384">
        <f>MIN(H$39:H40)-1</f>
        <v>98</v>
      </c>
    </row>
    <row r="42" spans="1:17">
      <c r="A42" t="s">
        <v>379</v>
      </c>
      <c r="B42" t="s">
        <v>87</v>
      </c>
      <c r="C42" t="s">
        <v>4</v>
      </c>
      <c r="D42" t="s">
        <v>20</v>
      </c>
      <c r="E42" s="381"/>
      <c r="H42" s="384">
        <f>MIN(H$39:H41)-1</f>
        <v>97</v>
      </c>
    </row>
    <row r="43" spans="1:17">
      <c r="A43" t="s">
        <v>322</v>
      </c>
      <c r="B43" t="s">
        <v>140</v>
      </c>
      <c r="C43" t="s">
        <v>4</v>
      </c>
      <c r="D43" t="s">
        <v>340</v>
      </c>
      <c r="E43" s="381"/>
      <c r="H43" s="384">
        <f>MIN(H$39:H42)-1</f>
        <v>96</v>
      </c>
    </row>
    <row r="44" spans="1:17">
      <c r="A44" t="s">
        <v>323</v>
      </c>
      <c r="B44" t="s">
        <v>464</v>
      </c>
      <c r="C44" t="s">
        <v>4</v>
      </c>
      <c r="D44" t="s">
        <v>18</v>
      </c>
      <c r="E44" s="381"/>
      <c r="H44" s="384">
        <f>MIN(H$39:H43)-1</f>
        <v>95</v>
      </c>
    </row>
    <row r="45" spans="1:17">
      <c r="A45" t="s">
        <v>324</v>
      </c>
      <c r="B45" t="s">
        <v>30</v>
      </c>
      <c r="C45" t="s">
        <v>4</v>
      </c>
      <c r="D45" t="s">
        <v>18</v>
      </c>
      <c r="E45" s="381"/>
      <c r="H45" s="384">
        <f>MIN(H$39:H44)-1</f>
        <v>94</v>
      </c>
    </row>
    <row r="46" spans="1:17">
      <c r="A46" t="s">
        <v>381</v>
      </c>
      <c r="B46" t="s">
        <v>181</v>
      </c>
      <c r="C46" t="s">
        <v>4</v>
      </c>
      <c r="D46" t="s">
        <v>7</v>
      </c>
      <c r="E46" s="381"/>
      <c r="H46" s="384">
        <f>MIN(H$39:H45)-1</f>
        <v>93</v>
      </c>
    </row>
    <row r="47" spans="1:17">
      <c r="A47" t="s">
        <v>325</v>
      </c>
      <c r="B47" t="s">
        <v>620</v>
      </c>
      <c r="C47" t="s">
        <v>303</v>
      </c>
      <c r="D47" t="s">
        <v>46</v>
      </c>
      <c r="E47" s="381"/>
      <c r="H47" s="384"/>
    </row>
    <row r="48" spans="1:17">
      <c r="A48" t="s">
        <v>326</v>
      </c>
      <c r="B48" t="s">
        <v>656</v>
      </c>
      <c r="D48" t="s">
        <v>13</v>
      </c>
      <c r="E48" s="381"/>
      <c r="H48" s="384"/>
    </row>
    <row r="49" spans="1:8">
      <c r="A49" t="s">
        <v>453</v>
      </c>
      <c r="B49" t="s">
        <v>83</v>
      </c>
      <c r="C49" t="s">
        <v>4</v>
      </c>
      <c r="D49" t="s">
        <v>26</v>
      </c>
      <c r="E49" s="381"/>
      <c r="H49" s="384">
        <f>MIN(H$39:H48)-1</f>
        <v>92</v>
      </c>
    </row>
    <row r="50" spans="1:8">
      <c r="A50" t="s">
        <v>327</v>
      </c>
      <c r="B50" t="s">
        <v>614</v>
      </c>
      <c r="C50" t="s">
        <v>615</v>
      </c>
      <c r="D50" t="s">
        <v>60</v>
      </c>
      <c r="E50" s="381"/>
      <c r="H50" s="384"/>
    </row>
    <row r="51" spans="1:8">
      <c r="A51" t="s">
        <v>454</v>
      </c>
      <c r="B51" t="s">
        <v>235</v>
      </c>
      <c r="C51" t="s">
        <v>10</v>
      </c>
      <c r="D51" t="s">
        <v>13</v>
      </c>
      <c r="E51" s="381"/>
      <c r="H51" s="384">
        <f>MIN(H$39:H50)-1</f>
        <v>91</v>
      </c>
    </row>
    <row r="52" spans="1:8">
      <c r="A52" t="s">
        <v>383</v>
      </c>
      <c r="B52" t="s">
        <v>102</v>
      </c>
      <c r="C52" t="s">
        <v>10</v>
      </c>
      <c r="D52" t="s">
        <v>19</v>
      </c>
      <c r="E52" s="381"/>
      <c r="H52" s="384">
        <f>MIN(H$39:H51)-1</f>
        <v>90</v>
      </c>
    </row>
    <row r="53" spans="1:8">
      <c r="A53" t="s">
        <v>384</v>
      </c>
      <c r="B53" t="s">
        <v>90</v>
      </c>
      <c r="C53" t="s">
        <v>10</v>
      </c>
      <c r="D53" t="s">
        <v>32</v>
      </c>
      <c r="E53" s="381"/>
      <c r="H53" s="384">
        <f>MIN(H$39:H52)-1</f>
        <v>89</v>
      </c>
    </row>
    <row r="54" spans="1:8">
      <c r="A54" t="s">
        <v>328</v>
      </c>
      <c r="B54" t="s">
        <v>483</v>
      </c>
      <c r="C54" t="s">
        <v>484</v>
      </c>
      <c r="D54" t="s">
        <v>20</v>
      </c>
      <c r="E54" s="381"/>
      <c r="H54" s="384"/>
    </row>
    <row r="55" spans="1:8">
      <c r="A55" t="s">
        <v>456</v>
      </c>
      <c r="B55" t="s">
        <v>173</v>
      </c>
      <c r="C55" t="s">
        <v>4</v>
      </c>
      <c r="D55" t="s">
        <v>39</v>
      </c>
      <c r="E55" s="381"/>
      <c r="H55" s="384">
        <f>MIN(H$39:H54)-1</f>
        <v>88</v>
      </c>
    </row>
    <row r="56" spans="1:8">
      <c r="A56" t="s">
        <v>329</v>
      </c>
      <c r="B56" t="s">
        <v>657</v>
      </c>
      <c r="C56" t="s">
        <v>581</v>
      </c>
      <c r="D56" t="s">
        <v>9</v>
      </c>
      <c r="E56" s="381"/>
      <c r="H56" s="384"/>
    </row>
    <row r="57" spans="1:8">
      <c r="A57" t="s">
        <v>387</v>
      </c>
      <c r="B57" t="s">
        <v>132</v>
      </c>
      <c r="C57" t="s">
        <v>4</v>
      </c>
      <c r="D57" t="s">
        <v>38</v>
      </c>
      <c r="E57" s="381"/>
      <c r="H57" s="384">
        <f>MIN(H$39:H56)-1</f>
        <v>87</v>
      </c>
    </row>
    <row r="58" spans="1:8">
      <c r="A58" t="s">
        <v>330</v>
      </c>
      <c r="B58" t="s">
        <v>658</v>
      </c>
      <c r="C58" t="s">
        <v>504</v>
      </c>
      <c r="D58" t="s">
        <v>18</v>
      </c>
      <c r="E58" s="381"/>
      <c r="H58" s="384"/>
    </row>
    <row r="59" spans="1:8">
      <c r="A59" t="s">
        <v>459</v>
      </c>
      <c r="B59" t="s">
        <v>382</v>
      </c>
      <c r="C59" t="s">
        <v>8</v>
      </c>
      <c r="D59" t="s">
        <v>18</v>
      </c>
      <c r="E59" s="381"/>
      <c r="H59" s="384">
        <f>MIN(H$39:H58)-1</f>
        <v>86</v>
      </c>
    </row>
    <row r="60" spans="1:8">
      <c r="A60" t="s">
        <v>331</v>
      </c>
      <c r="B60" t="s">
        <v>144</v>
      </c>
      <c r="C60" t="s">
        <v>8</v>
      </c>
      <c r="D60" t="s">
        <v>39</v>
      </c>
      <c r="E60" s="381"/>
      <c r="H60" s="384">
        <f>MIN(H$39:H59)-1</f>
        <v>85</v>
      </c>
    </row>
    <row r="61" spans="1:8">
      <c r="A61" t="s">
        <v>332</v>
      </c>
      <c r="B61" t="s">
        <v>174</v>
      </c>
      <c r="C61" t="s">
        <v>4</v>
      </c>
      <c r="D61" t="s">
        <v>38</v>
      </c>
      <c r="E61" s="381"/>
      <c r="H61" s="384">
        <f>MIN(H$39:H60)-1</f>
        <v>84</v>
      </c>
    </row>
    <row r="62" spans="1:8">
      <c r="A62" t="s">
        <v>334</v>
      </c>
      <c r="B62" t="s">
        <v>659</v>
      </c>
      <c r="D62" t="s">
        <v>38</v>
      </c>
      <c r="E62" s="381"/>
      <c r="H62" s="384"/>
    </row>
    <row r="63" spans="1:8">
      <c r="A63" t="s">
        <v>389</v>
      </c>
      <c r="B63" t="s">
        <v>660</v>
      </c>
      <c r="C63" t="s">
        <v>4</v>
      </c>
      <c r="D63" t="s">
        <v>18</v>
      </c>
      <c r="E63" s="381"/>
      <c r="H63" s="384">
        <f>MIN(H$39:H62)-1</f>
        <v>83</v>
      </c>
    </row>
    <row r="64" spans="1:8">
      <c r="A64" t="s">
        <v>390</v>
      </c>
      <c r="B64" t="s">
        <v>624</v>
      </c>
      <c r="C64" t="s">
        <v>303</v>
      </c>
      <c r="D64" t="s">
        <v>55</v>
      </c>
      <c r="E64" s="381"/>
      <c r="H64" s="384"/>
    </row>
    <row r="65" spans="1:8">
      <c r="A65" t="s">
        <v>391</v>
      </c>
      <c r="B65" t="s">
        <v>661</v>
      </c>
      <c r="D65" t="s">
        <v>20</v>
      </c>
      <c r="E65" s="381"/>
      <c r="H65" s="384"/>
    </row>
    <row r="66" spans="1:8">
      <c r="A66" t="s">
        <v>336</v>
      </c>
      <c r="B66" t="s">
        <v>485</v>
      </c>
      <c r="C66" t="s">
        <v>8</v>
      </c>
      <c r="D66" t="s">
        <v>23</v>
      </c>
      <c r="E66" s="381"/>
      <c r="H66" s="384">
        <f>MIN(H$39:H65)-1</f>
        <v>82</v>
      </c>
    </row>
    <row r="67" spans="1:8">
      <c r="A67" t="s">
        <v>393</v>
      </c>
      <c r="B67" t="s">
        <v>662</v>
      </c>
      <c r="D67" t="s">
        <v>20</v>
      </c>
      <c r="E67" s="381"/>
      <c r="H67" s="384"/>
    </row>
    <row r="68" spans="1:8">
      <c r="A68" t="s">
        <v>491</v>
      </c>
      <c r="B68" t="s">
        <v>627</v>
      </c>
      <c r="D68" t="s">
        <v>9</v>
      </c>
      <c r="E68" s="381"/>
      <c r="H68" s="384"/>
    </row>
    <row r="69" spans="1:8">
      <c r="A69" t="s">
        <v>337</v>
      </c>
      <c r="B69" t="s">
        <v>663</v>
      </c>
      <c r="D69" t="s">
        <v>38</v>
      </c>
      <c r="E69" s="381"/>
      <c r="H69" s="384"/>
    </row>
    <row r="70" spans="1:8">
      <c r="E70" s="381"/>
      <c r="H70" s="384"/>
    </row>
    <row r="71" spans="1:8">
      <c r="E71" s="381"/>
      <c r="H71" s="384"/>
    </row>
    <row r="72" spans="1:8">
      <c r="E72" s="381"/>
      <c r="H72" s="384"/>
    </row>
    <row r="73" spans="1:8">
      <c r="E73" s="381"/>
      <c r="H73" s="384"/>
    </row>
    <row r="74" spans="1:8">
      <c r="E74" s="381"/>
      <c r="H74" s="384"/>
    </row>
    <row r="75" spans="1:8">
      <c r="E75" s="381"/>
      <c r="H75" s="384"/>
    </row>
    <row r="76" spans="1:8">
      <c r="E76" s="381"/>
      <c r="H76" s="384"/>
    </row>
    <row r="77" spans="1:8">
      <c r="E77" s="381"/>
      <c r="H77" s="384"/>
    </row>
    <row r="78" spans="1:8">
      <c r="E78" s="381"/>
      <c r="H78" s="384"/>
    </row>
    <row r="79" spans="1:8">
      <c r="H79" s="384"/>
    </row>
    <row r="80" spans="1:8">
      <c r="H80" s="384"/>
    </row>
    <row r="81" spans="1:9">
      <c r="H81" s="384"/>
    </row>
    <row r="85" spans="1:9" ht="17.25">
      <c r="B85" s="244" t="s">
        <v>254</v>
      </c>
      <c r="C85" s="460"/>
      <c r="D85" s="460"/>
      <c r="E85" s="405"/>
      <c r="F85" s="405"/>
      <c r="G85" s="405"/>
      <c r="H85" s="246"/>
      <c r="I85" s="246"/>
    </row>
    <row r="86" spans="1:9" ht="45">
      <c r="B86" s="252" t="s">
        <v>1</v>
      </c>
      <c r="C86" s="253" t="s">
        <v>2</v>
      </c>
      <c r="D86" s="253" t="s">
        <v>500</v>
      </c>
      <c r="E86" s="253"/>
      <c r="F86" s="253"/>
      <c r="G86" s="253"/>
      <c r="H86" s="253" t="s">
        <v>162</v>
      </c>
      <c r="I86"/>
    </row>
    <row r="87" spans="1:9">
      <c r="A87" t="s">
        <v>321</v>
      </c>
      <c r="B87" t="s">
        <v>452</v>
      </c>
      <c r="C87" t="s">
        <v>8</v>
      </c>
      <c r="D87" t="s">
        <v>62</v>
      </c>
      <c r="E87" s="381"/>
      <c r="H87" s="383">
        <v>99</v>
      </c>
    </row>
    <row r="88" spans="1:9">
      <c r="A88" t="s">
        <v>378</v>
      </c>
      <c r="B88" t="s">
        <v>48</v>
      </c>
      <c r="C88" t="s">
        <v>11</v>
      </c>
      <c r="D88" t="s">
        <v>35</v>
      </c>
      <c r="E88" s="381"/>
      <c r="H88" s="384">
        <f>MIN(H$87:H87)-1</f>
        <v>98</v>
      </c>
    </row>
    <row r="89" spans="1:9">
      <c r="A89" t="s">
        <v>449</v>
      </c>
      <c r="B89" t="s">
        <v>141</v>
      </c>
      <c r="C89" t="s">
        <v>4</v>
      </c>
      <c r="D89" t="s">
        <v>64</v>
      </c>
      <c r="E89" s="381"/>
      <c r="H89" s="384">
        <f>MIN(H$87:H88)-1</f>
        <v>97</v>
      </c>
    </row>
    <row r="90" spans="1:9">
      <c r="A90" t="s">
        <v>379</v>
      </c>
      <c r="B90" t="s">
        <v>394</v>
      </c>
      <c r="C90" t="s">
        <v>4</v>
      </c>
      <c r="D90" t="s">
        <v>39</v>
      </c>
      <c r="E90" s="381"/>
      <c r="H90" s="384">
        <f>MIN(H$87:H89)-1</f>
        <v>96</v>
      </c>
    </row>
    <row r="91" spans="1:9">
      <c r="A91" t="s">
        <v>322</v>
      </c>
      <c r="B91" t="s">
        <v>664</v>
      </c>
      <c r="C91" t="s">
        <v>4</v>
      </c>
      <c r="D91" t="s">
        <v>26</v>
      </c>
      <c r="E91" s="381"/>
      <c r="H91" s="384">
        <f>MIN(H$87:H90)-1</f>
        <v>95</v>
      </c>
    </row>
    <row r="92" spans="1:9">
      <c r="A92" t="s">
        <v>323</v>
      </c>
      <c r="B92" t="s">
        <v>374</v>
      </c>
      <c r="C92" t="s">
        <v>8</v>
      </c>
      <c r="D92" t="s">
        <v>32</v>
      </c>
      <c r="E92" s="381"/>
      <c r="H92" s="384">
        <f>MIN(H$87:H91)-1</f>
        <v>94</v>
      </c>
    </row>
    <row r="93" spans="1:9">
      <c r="A93" t="s">
        <v>324</v>
      </c>
      <c r="B93" t="s">
        <v>388</v>
      </c>
      <c r="C93" t="s">
        <v>10</v>
      </c>
      <c r="D93" t="s">
        <v>55</v>
      </c>
      <c r="E93" s="381"/>
      <c r="H93" s="384">
        <f>MIN(H$87:H92)-1</f>
        <v>93</v>
      </c>
    </row>
    <row r="94" spans="1:9">
      <c r="A94" t="s">
        <v>381</v>
      </c>
      <c r="B94" t="s">
        <v>28</v>
      </c>
      <c r="C94" t="s">
        <v>4</v>
      </c>
      <c r="D94" t="s">
        <v>18</v>
      </c>
      <c r="E94" s="381"/>
      <c r="H94" s="384">
        <f>MIN(H$87:H93)-1</f>
        <v>92</v>
      </c>
    </row>
    <row r="95" spans="1:9">
      <c r="A95" t="s">
        <v>325</v>
      </c>
      <c r="B95" t="s">
        <v>34</v>
      </c>
      <c r="C95" t="s">
        <v>10</v>
      </c>
      <c r="D95" t="s">
        <v>42</v>
      </c>
      <c r="E95" s="381"/>
      <c r="H95" s="384">
        <f>MIN(H$87:H94)-1</f>
        <v>91</v>
      </c>
    </row>
    <row r="96" spans="1:9">
      <c r="A96" t="s">
        <v>326</v>
      </c>
      <c r="B96" t="s">
        <v>665</v>
      </c>
      <c r="C96" t="s">
        <v>4</v>
      </c>
      <c r="D96" t="s">
        <v>18</v>
      </c>
      <c r="E96" s="381"/>
      <c r="H96" s="384">
        <f>MIN(H$87:H95)-1</f>
        <v>90</v>
      </c>
    </row>
    <row r="97" spans="1:8">
      <c r="A97" t="s">
        <v>453</v>
      </c>
      <c r="B97" t="s">
        <v>458</v>
      </c>
      <c r="C97" t="s">
        <v>4</v>
      </c>
      <c r="D97" t="s">
        <v>55</v>
      </c>
      <c r="E97" s="381"/>
      <c r="H97" s="384">
        <f>MIN(H$87:H96)-1</f>
        <v>89</v>
      </c>
    </row>
    <row r="98" spans="1:8">
      <c r="A98" t="s">
        <v>327</v>
      </c>
      <c r="B98" t="s">
        <v>37</v>
      </c>
      <c r="C98" t="s">
        <v>4</v>
      </c>
      <c r="D98" t="s">
        <v>15</v>
      </c>
      <c r="E98" s="381"/>
      <c r="H98" s="384">
        <f>MIN(H$87:H97)-1</f>
        <v>88</v>
      </c>
    </row>
    <row r="99" spans="1:8">
      <c r="A99" t="s">
        <v>454</v>
      </c>
      <c r="B99" t="s">
        <v>585</v>
      </c>
      <c r="C99" t="s">
        <v>8</v>
      </c>
      <c r="D99" t="s">
        <v>35</v>
      </c>
      <c r="E99" s="381"/>
      <c r="H99" s="384">
        <f>MIN(H$87:H98)-1</f>
        <v>87</v>
      </c>
    </row>
    <row r="100" spans="1:8">
      <c r="A100" t="s">
        <v>383</v>
      </c>
      <c r="B100" t="s">
        <v>439</v>
      </c>
      <c r="C100" t="s">
        <v>8</v>
      </c>
      <c r="D100" t="s">
        <v>38</v>
      </c>
      <c r="E100" s="381"/>
      <c r="H100" s="384">
        <f>MIN(H$87:H99)-1</f>
        <v>86</v>
      </c>
    </row>
    <row r="101" spans="1:8">
      <c r="A101" t="s">
        <v>384</v>
      </c>
      <c r="B101" t="s">
        <v>666</v>
      </c>
      <c r="C101" t="s">
        <v>654</v>
      </c>
      <c r="D101" t="s">
        <v>19</v>
      </c>
      <c r="E101" s="381"/>
      <c r="H101" s="384"/>
    </row>
    <row r="102" spans="1:8">
      <c r="A102" t="s">
        <v>328</v>
      </c>
      <c r="B102" t="s">
        <v>410</v>
      </c>
      <c r="C102" t="s">
        <v>4</v>
      </c>
      <c r="D102" t="s">
        <v>22</v>
      </c>
      <c r="E102" s="381"/>
      <c r="H102" s="384">
        <f>MIN(H$87:H101)-1</f>
        <v>85</v>
      </c>
    </row>
    <row r="103" spans="1:8">
      <c r="A103" t="s">
        <v>456</v>
      </c>
      <c r="B103" t="s">
        <v>57</v>
      </c>
      <c r="C103" t="s">
        <v>4</v>
      </c>
      <c r="D103" t="s">
        <v>18</v>
      </c>
      <c r="E103" s="381"/>
      <c r="H103" s="384">
        <f>MIN(H$87:H102)-1</f>
        <v>84</v>
      </c>
    </row>
    <row r="104" spans="1:8">
      <c r="A104" t="s">
        <v>329</v>
      </c>
      <c r="B104" t="s">
        <v>489</v>
      </c>
      <c r="C104" t="s">
        <v>4</v>
      </c>
      <c r="D104" t="s">
        <v>32</v>
      </c>
      <c r="E104" s="381"/>
      <c r="H104" s="384">
        <f>MIN(H$87:H103)-1</f>
        <v>83</v>
      </c>
    </row>
    <row r="105" spans="1:8">
      <c r="A105" t="s">
        <v>387</v>
      </c>
      <c r="B105" t="s">
        <v>169</v>
      </c>
      <c r="C105" t="s">
        <v>4</v>
      </c>
      <c r="D105" t="s">
        <v>62</v>
      </c>
      <c r="E105" s="381"/>
      <c r="H105" s="384">
        <f>MIN(H$87:H104)-1</f>
        <v>82</v>
      </c>
    </row>
    <row r="106" spans="1:8">
      <c r="A106" t="s">
        <v>330</v>
      </c>
      <c r="B106" t="s">
        <v>103</v>
      </c>
      <c r="C106" t="s">
        <v>4</v>
      </c>
      <c r="D106" t="s">
        <v>35</v>
      </c>
      <c r="E106" s="381"/>
      <c r="H106" s="384">
        <f>MIN(H$87:H105)-1</f>
        <v>81</v>
      </c>
    </row>
    <row r="107" spans="1:8">
      <c r="A107" t="s">
        <v>459</v>
      </c>
      <c r="B107" t="s">
        <v>44</v>
      </c>
      <c r="C107" t="s">
        <v>8</v>
      </c>
      <c r="D107" t="s">
        <v>46</v>
      </c>
      <c r="E107" s="381"/>
      <c r="H107" s="384">
        <f>MIN(H$87:H106)-1</f>
        <v>80</v>
      </c>
    </row>
    <row r="108" spans="1:8">
      <c r="A108" t="s">
        <v>331</v>
      </c>
      <c r="B108" t="s">
        <v>517</v>
      </c>
      <c r="C108" t="s">
        <v>10</v>
      </c>
      <c r="D108" t="s">
        <v>32</v>
      </c>
      <c r="E108" s="381"/>
      <c r="H108" s="384">
        <f>MIN(H$87:H107)-1</f>
        <v>79</v>
      </c>
    </row>
    <row r="109" spans="1:8">
      <c r="A109" t="s">
        <v>332</v>
      </c>
      <c r="B109" t="s">
        <v>84</v>
      </c>
      <c r="C109" t="s">
        <v>4</v>
      </c>
      <c r="D109" t="s">
        <v>64</v>
      </c>
      <c r="E109" s="381"/>
      <c r="H109" s="384">
        <f>MIN(H$87:H108)-1</f>
        <v>78</v>
      </c>
    </row>
    <row r="110" spans="1:8">
      <c r="A110" t="s">
        <v>334</v>
      </c>
      <c r="B110" t="s">
        <v>397</v>
      </c>
      <c r="C110" t="s">
        <v>8</v>
      </c>
      <c r="D110" t="s">
        <v>32</v>
      </c>
      <c r="E110" s="381"/>
      <c r="H110" s="384">
        <f>MIN(H$87:H109)-1</f>
        <v>77</v>
      </c>
    </row>
    <row r="111" spans="1:8">
      <c r="A111" t="s">
        <v>389</v>
      </c>
      <c r="B111" t="s">
        <v>667</v>
      </c>
      <c r="C111" t="s">
        <v>505</v>
      </c>
      <c r="D111" t="s">
        <v>46</v>
      </c>
      <c r="E111" s="381"/>
      <c r="H111" s="384"/>
    </row>
    <row r="112" spans="1:8">
      <c r="A112" t="s">
        <v>390</v>
      </c>
      <c r="B112" t="s">
        <v>668</v>
      </c>
      <c r="C112" t="s">
        <v>303</v>
      </c>
      <c r="D112" t="s">
        <v>32</v>
      </c>
      <c r="E112" s="381"/>
      <c r="H112" s="384"/>
    </row>
    <row r="113" spans="1:8">
      <c r="A113" t="s">
        <v>391</v>
      </c>
      <c r="B113" t="s">
        <v>460</v>
      </c>
      <c r="C113" t="s">
        <v>4</v>
      </c>
      <c r="D113" t="s">
        <v>35</v>
      </c>
      <c r="E113" s="381"/>
      <c r="H113" s="384">
        <f>MIN(H$87:H112)-1</f>
        <v>76</v>
      </c>
    </row>
    <row r="114" spans="1:8">
      <c r="A114" t="s">
        <v>336</v>
      </c>
      <c r="B114" t="s">
        <v>92</v>
      </c>
      <c r="C114" t="s">
        <v>10</v>
      </c>
      <c r="D114" t="s">
        <v>55</v>
      </c>
      <c r="E114" s="381"/>
      <c r="H114" s="384">
        <f>MIN(H$87:H113)-1</f>
        <v>75</v>
      </c>
    </row>
    <row r="115" spans="1:8">
      <c r="A115" t="s">
        <v>393</v>
      </c>
      <c r="B115" t="s">
        <v>669</v>
      </c>
      <c r="C115" t="s">
        <v>451</v>
      </c>
      <c r="D115" t="s">
        <v>32</v>
      </c>
      <c r="E115" s="381"/>
      <c r="H115" s="384"/>
    </row>
    <row r="116" spans="1:8">
      <c r="A116" t="s">
        <v>491</v>
      </c>
      <c r="B116" t="s">
        <v>406</v>
      </c>
      <c r="C116" t="s">
        <v>8</v>
      </c>
      <c r="D116" t="s">
        <v>55</v>
      </c>
      <c r="E116" s="381"/>
      <c r="H116" s="384">
        <f>MIN(H$87:H115)-1</f>
        <v>74</v>
      </c>
    </row>
    <row r="117" spans="1:8">
      <c r="A117" t="s">
        <v>337</v>
      </c>
      <c r="B117" t="s">
        <v>176</v>
      </c>
      <c r="C117" t="s">
        <v>4</v>
      </c>
      <c r="D117" t="s">
        <v>15</v>
      </c>
      <c r="E117" s="381"/>
      <c r="H117" s="384">
        <f>MIN(H$87:H116)-1</f>
        <v>73</v>
      </c>
    </row>
    <row r="118" spans="1:8">
      <c r="A118" t="s">
        <v>338</v>
      </c>
      <c r="B118" t="s">
        <v>143</v>
      </c>
      <c r="C118" t="s">
        <v>4</v>
      </c>
      <c r="D118" t="s">
        <v>55</v>
      </c>
      <c r="E118" s="381"/>
      <c r="H118" s="384">
        <f>MIN(H$87:H117)-1</f>
        <v>72</v>
      </c>
    </row>
    <row r="119" spans="1:8">
      <c r="A119" t="s">
        <v>519</v>
      </c>
      <c r="B119" t="s">
        <v>531</v>
      </c>
      <c r="C119" t="s">
        <v>303</v>
      </c>
      <c r="D119" t="s">
        <v>65</v>
      </c>
      <c r="E119" s="381"/>
      <c r="H119" s="384"/>
    </row>
    <row r="120" spans="1:8">
      <c r="A120" t="s">
        <v>588</v>
      </c>
      <c r="B120" t="s">
        <v>670</v>
      </c>
      <c r="C120" t="s">
        <v>581</v>
      </c>
      <c r="D120" t="s">
        <v>122</v>
      </c>
      <c r="E120" s="381"/>
      <c r="H120" s="384"/>
    </row>
    <row r="121" spans="1:8">
      <c r="A121" t="s">
        <v>339</v>
      </c>
      <c r="B121" t="s">
        <v>91</v>
      </c>
      <c r="C121" t="s">
        <v>8</v>
      </c>
      <c r="D121" t="s">
        <v>46</v>
      </c>
      <c r="E121" s="381"/>
      <c r="H121" s="384">
        <f>MIN(H$87:H120)-1</f>
        <v>71</v>
      </c>
    </row>
    <row r="122" spans="1:8">
      <c r="A122" t="s">
        <v>590</v>
      </c>
      <c r="B122" t="s">
        <v>417</v>
      </c>
      <c r="C122" t="s">
        <v>8</v>
      </c>
      <c r="D122" t="s">
        <v>32</v>
      </c>
      <c r="E122" s="381"/>
      <c r="H122" s="384">
        <f>MIN(H$87:H121)-1</f>
        <v>70</v>
      </c>
    </row>
    <row r="123" spans="1:8">
      <c r="A123" t="s">
        <v>592</v>
      </c>
      <c r="B123" t="s">
        <v>671</v>
      </c>
      <c r="D123" t="s">
        <v>60</v>
      </c>
      <c r="E123" s="381"/>
      <c r="H123" s="384">
        <f>MIN(H$87:H122)-1</f>
        <v>69</v>
      </c>
    </row>
    <row r="124" spans="1:8">
      <c r="E124" s="381"/>
      <c r="H124" s="384"/>
    </row>
    <row r="125" spans="1:8">
      <c r="E125" s="381"/>
      <c r="H125" s="384"/>
    </row>
    <row r="126" spans="1:8">
      <c r="E126" s="381"/>
      <c r="H126" s="384"/>
    </row>
    <row r="127" spans="1:8">
      <c r="E127" s="381"/>
      <c r="H127" s="384"/>
    </row>
    <row r="128" spans="1:8">
      <c r="E128" s="381"/>
      <c r="H128" s="384"/>
    </row>
    <row r="129" spans="1:9">
      <c r="E129" s="381"/>
      <c r="H129" s="384"/>
    </row>
    <row r="130" spans="1:9">
      <c r="E130" s="381"/>
      <c r="H130" s="384"/>
    </row>
    <row r="131" spans="1:9">
      <c r="E131" s="381"/>
      <c r="H131" s="384"/>
    </row>
    <row r="132" spans="1:9">
      <c r="E132" s="381"/>
      <c r="H132" s="384"/>
    </row>
    <row r="133" spans="1:9">
      <c r="E133" s="381"/>
      <c r="H133" s="384"/>
    </row>
    <row r="134" spans="1:9">
      <c r="E134" s="381"/>
      <c r="H134" s="384"/>
    </row>
    <row r="135" spans="1:9">
      <c r="E135" s="381"/>
      <c r="H135" s="384"/>
    </row>
    <row r="136" spans="1:9">
      <c r="E136" s="381"/>
      <c r="H136" s="384"/>
    </row>
    <row r="137" spans="1:9">
      <c r="E137" s="381"/>
      <c r="H137" s="384"/>
    </row>
    <row r="138" spans="1:9">
      <c r="E138" s="381"/>
      <c r="H138" s="384"/>
    </row>
    <row r="139" spans="1:9">
      <c r="E139" s="381"/>
      <c r="H139" s="384"/>
    </row>
    <row r="140" spans="1:9">
      <c r="E140" s="381"/>
      <c r="H140" s="384"/>
    </row>
    <row r="141" spans="1:9">
      <c r="E141" s="381"/>
      <c r="H141" s="384"/>
    </row>
    <row r="143" spans="1:9" ht="17.25">
      <c r="A143" s="245"/>
      <c r="B143" s="244" t="s">
        <v>255</v>
      </c>
      <c r="C143" s="460"/>
      <c r="D143" s="460"/>
      <c r="E143" s="405"/>
      <c r="F143" s="405"/>
      <c r="G143" s="405"/>
      <c r="H143" s="246"/>
      <c r="I143" s="246"/>
    </row>
    <row r="144" spans="1:9" ht="45">
      <c r="A144" s="252"/>
      <c r="B144" s="252" t="s">
        <v>1</v>
      </c>
      <c r="C144" s="253" t="s">
        <v>2</v>
      </c>
      <c r="D144" s="253" t="s">
        <v>500</v>
      </c>
      <c r="E144" s="253"/>
      <c r="F144" s="253"/>
      <c r="G144" s="253"/>
      <c r="H144" s="253" t="s">
        <v>162</v>
      </c>
      <c r="I144"/>
    </row>
    <row r="145" spans="1:8">
      <c r="A145" t="s">
        <v>321</v>
      </c>
      <c r="B145" t="s">
        <v>66</v>
      </c>
      <c r="C145" t="s">
        <v>4</v>
      </c>
      <c r="D145" t="s">
        <v>19</v>
      </c>
      <c r="E145" s="381"/>
      <c r="H145" s="383">
        <v>99</v>
      </c>
    </row>
    <row r="146" spans="1:8">
      <c r="A146" t="s">
        <v>378</v>
      </c>
      <c r="B146" t="s">
        <v>53</v>
      </c>
      <c r="C146" t="s">
        <v>8</v>
      </c>
      <c r="D146" t="s">
        <v>42</v>
      </c>
      <c r="E146" s="381"/>
      <c r="H146" s="384">
        <f>MIN(H$145:H145)-1</f>
        <v>98</v>
      </c>
    </row>
    <row r="147" spans="1:8">
      <c r="A147" t="s">
        <v>449</v>
      </c>
      <c r="B147" t="s">
        <v>432</v>
      </c>
      <c r="C147" t="s">
        <v>8</v>
      </c>
      <c r="D147" t="s">
        <v>42</v>
      </c>
      <c r="E147" s="381"/>
      <c r="H147" s="384">
        <f>MIN(H$145:H146)-1</f>
        <v>97</v>
      </c>
    </row>
    <row r="148" spans="1:8">
      <c r="A148" t="s">
        <v>379</v>
      </c>
      <c r="B148" t="s">
        <v>58</v>
      </c>
      <c r="C148" t="s">
        <v>4</v>
      </c>
      <c r="D148" t="s">
        <v>19</v>
      </c>
      <c r="E148" s="381"/>
      <c r="H148" s="384">
        <f>MIN(H$145:H147)-1</f>
        <v>96</v>
      </c>
    </row>
    <row r="149" spans="1:8">
      <c r="A149" t="s">
        <v>322</v>
      </c>
      <c r="B149" t="s">
        <v>54</v>
      </c>
      <c r="C149" t="s">
        <v>10</v>
      </c>
      <c r="D149" t="s">
        <v>104</v>
      </c>
      <c r="E149" s="381"/>
      <c r="H149" s="384">
        <f>MIN(H$145:H148)-1</f>
        <v>95</v>
      </c>
    </row>
    <row r="150" spans="1:8">
      <c r="A150" t="s">
        <v>323</v>
      </c>
      <c r="B150" t="s">
        <v>427</v>
      </c>
      <c r="C150" t="s">
        <v>8</v>
      </c>
      <c r="D150" t="s">
        <v>35</v>
      </c>
      <c r="E150" s="381"/>
      <c r="H150" s="384">
        <f>MIN(H$145:H149)-1</f>
        <v>94</v>
      </c>
    </row>
    <row r="151" spans="1:8">
      <c r="A151" t="s">
        <v>324</v>
      </c>
      <c r="B151" t="s">
        <v>602</v>
      </c>
      <c r="C151" t="s">
        <v>8</v>
      </c>
      <c r="D151" t="s">
        <v>65</v>
      </c>
      <c r="E151" s="381"/>
      <c r="H151" s="384">
        <f>MIN(H$145:H150)-1</f>
        <v>93</v>
      </c>
    </row>
    <row r="152" spans="1:8">
      <c r="A152" t="s">
        <v>381</v>
      </c>
      <c r="B152" t="s">
        <v>96</v>
      </c>
      <c r="C152" t="s">
        <v>8</v>
      </c>
      <c r="D152" t="s">
        <v>65</v>
      </c>
      <c r="E152" s="381"/>
      <c r="H152" s="384">
        <f>MIN(H$145:H151)-1</f>
        <v>92</v>
      </c>
    </row>
    <row r="153" spans="1:8">
      <c r="A153" t="s">
        <v>325</v>
      </c>
      <c r="B153" t="s">
        <v>180</v>
      </c>
      <c r="C153" t="s">
        <v>8</v>
      </c>
      <c r="D153" t="s">
        <v>46</v>
      </c>
      <c r="E153" s="381"/>
      <c r="H153" s="384">
        <f>MIN(H$145:H152)-1</f>
        <v>91</v>
      </c>
    </row>
    <row r="154" spans="1:8">
      <c r="A154" t="s">
        <v>326</v>
      </c>
      <c r="B154" t="s">
        <v>579</v>
      </c>
      <c r="C154" t="s">
        <v>4</v>
      </c>
      <c r="D154" t="s">
        <v>39</v>
      </c>
      <c r="E154" s="381"/>
      <c r="H154" s="384">
        <f>MIN(H$145:H153)-1</f>
        <v>90</v>
      </c>
    </row>
    <row r="155" spans="1:8">
      <c r="A155" t="s">
        <v>453</v>
      </c>
      <c r="B155" t="s">
        <v>672</v>
      </c>
      <c r="C155" t="s">
        <v>4</v>
      </c>
      <c r="D155" t="s">
        <v>35</v>
      </c>
      <c r="E155" s="381"/>
      <c r="H155" s="384">
        <f>MIN(H$145:H154)-1</f>
        <v>89</v>
      </c>
    </row>
    <row r="156" spans="1:8">
      <c r="A156" t="s">
        <v>327</v>
      </c>
      <c r="B156" t="s">
        <v>533</v>
      </c>
      <c r="C156" t="s">
        <v>4</v>
      </c>
      <c r="D156" t="s">
        <v>65</v>
      </c>
      <c r="E156" s="381"/>
      <c r="H156" s="384">
        <f>MIN(H$145:H155)-1</f>
        <v>88</v>
      </c>
    </row>
    <row r="157" spans="1:8">
      <c r="A157" t="s">
        <v>454</v>
      </c>
      <c r="B157" t="s">
        <v>425</v>
      </c>
      <c r="C157" t="s">
        <v>8</v>
      </c>
      <c r="D157" t="s">
        <v>35</v>
      </c>
      <c r="E157" s="381"/>
      <c r="H157" s="384">
        <f>MIN(H$145:H156)-1</f>
        <v>87</v>
      </c>
    </row>
    <row r="158" spans="1:8">
      <c r="A158" t="s">
        <v>383</v>
      </c>
      <c r="B158" t="s">
        <v>673</v>
      </c>
      <c r="C158" t="s">
        <v>674</v>
      </c>
      <c r="D158" t="s">
        <v>42</v>
      </c>
      <c r="E158" s="381"/>
      <c r="H158" s="384"/>
    </row>
    <row r="159" spans="1:8">
      <c r="A159" t="s">
        <v>384</v>
      </c>
      <c r="B159" t="s">
        <v>438</v>
      </c>
      <c r="C159" t="s">
        <v>8</v>
      </c>
      <c r="D159" t="s">
        <v>104</v>
      </c>
      <c r="E159" s="381"/>
      <c r="H159" s="384">
        <f>MIN(H$145:H158)-1</f>
        <v>86</v>
      </c>
    </row>
    <row r="160" spans="1:8">
      <c r="E160" s="381"/>
      <c r="H160" s="384"/>
    </row>
    <row r="161" spans="5:8">
      <c r="E161" s="381"/>
      <c r="H161" s="384"/>
    </row>
    <row r="162" spans="5:8">
      <c r="E162" s="381"/>
      <c r="H162" s="384"/>
    </row>
    <row r="163" spans="5:8">
      <c r="E163" s="381"/>
      <c r="H163" s="384"/>
    </row>
    <row r="164" spans="5:8">
      <c r="E164" s="381"/>
      <c r="H164" s="384"/>
    </row>
    <row r="165" spans="5:8">
      <c r="E165" s="381"/>
      <c r="H165" s="384"/>
    </row>
    <row r="166" spans="5:8">
      <c r="E166" s="381"/>
      <c r="H166" s="384"/>
    </row>
    <row r="167" spans="5:8">
      <c r="E167" s="381"/>
      <c r="H167" s="384"/>
    </row>
    <row r="168" spans="5:8">
      <c r="E168" s="381"/>
      <c r="H168" s="384"/>
    </row>
    <row r="169" spans="5:8">
      <c r="E169" s="381"/>
      <c r="H169" s="384"/>
    </row>
    <row r="170" spans="5:8">
      <c r="E170" s="381"/>
      <c r="H170" s="384"/>
    </row>
    <row r="171" spans="5:8">
      <c r="E171" s="381"/>
      <c r="H171" s="384"/>
    </row>
    <row r="172" spans="5:8">
      <c r="E172" s="381"/>
      <c r="H172" s="384"/>
    </row>
    <row r="173" spans="5:8">
      <c r="E173" s="381"/>
      <c r="H173" s="384"/>
    </row>
    <row r="174" spans="5:8">
      <c r="E174" s="381"/>
      <c r="H174" s="384"/>
    </row>
    <row r="175" spans="5:8">
      <c r="E175" s="381"/>
      <c r="H175" s="384"/>
    </row>
    <row r="176" spans="5:8">
      <c r="E176" s="381"/>
      <c r="H176" s="384"/>
    </row>
    <row r="177" spans="1:8" ht="17.25">
      <c r="B177" s="244" t="s">
        <v>256</v>
      </c>
      <c r="C177" s="460"/>
      <c r="D177" s="460"/>
      <c r="E177" s="405"/>
      <c r="F177" s="405"/>
      <c r="G177" s="405"/>
      <c r="H177" s="246"/>
    </row>
    <row r="178" spans="1:8" ht="45">
      <c r="B178" s="252" t="s">
        <v>1</v>
      </c>
      <c r="C178" s="253" t="s">
        <v>2</v>
      </c>
      <c r="D178" s="253" t="s">
        <v>500</v>
      </c>
      <c r="E178" s="253"/>
      <c r="F178" s="253"/>
      <c r="G178" s="253"/>
      <c r="H178" s="253" t="s">
        <v>162</v>
      </c>
    </row>
    <row r="179" spans="1:8">
      <c r="A179" t="s">
        <v>321</v>
      </c>
      <c r="B179" t="s">
        <v>675</v>
      </c>
      <c r="E179" s="381"/>
      <c r="H179" s="383"/>
    </row>
    <row r="180" spans="1:8">
      <c r="A180" t="s">
        <v>378</v>
      </c>
      <c r="B180" t="s">
        <v>676</v>
      </c>
      <c r="D180" t="s">
        <v>22</v>
      </c>
      <c r="E180" s="381"/>
      <c r="H180" s="384"/>
    </row>
    <row r="181" spans="1:8">
      <c r="A181" t="s">
        <v>449</v>
      </c>
      <c r="B181" t="s">
        <v>677</v>
      </c>
      <c r="C181" t="s">
        <v>505</v>
      </c>
      <c r="D181" t="s">
        <v>20</v>
      </c>
      <c r="E181" s="381"/>
      <c r="H181" s="384"/>
    </row>
    <row r="182" spans="1:8">
      <c r="A182" t="s">
        <v>379</v>
      </c>
      <c r="B182" t="s">
        <v>678</v>
      </c>
      <c r="D182" t="s">
        <v>122</v>
      </c>
      <c r="E182" s="381"/>
      <c r="H182" s="384"/>
    </row>
    <row r="183" spans="1:8">
      <c r="A183" t="s">
        <v>322</v>
      </c>
      <c r="B183" t="s">
        <v>442</v>
      </c>
      <c r="C183" t="s">
        <v>8</v>
      </c>
      <c r="D183" t="s">
        <v>71</v>
      </c>
      <c r="E183" s="381"/>
      <c r="H183" s="384">
        <v>99</v>
      </c>
    </row>
    <row r="184" spans="1:8">
      <c r="H184" s="384"/>
    </row>
    <row r="185" spans="1:8">
      <c r="H185" s="384"/>
    </row>
    <row r="186" spans="1:8">
      <c r="H186" s="384"/>
    </row>
    <row r="187" spans="1:8">
      <c r="H187" s="384"/>
    </row>
    <row r="188" spans="1:8">
      <c r="H188" s="384"/>
    </row>
    <row r="189" spans="1:8">
      <c r="H189" s="384"/>
    </row>
    <row r="190" spans="1:8">
      <c r="H190" s="384"/>
    </row>
    <row r="192" spans="1:8" ht="17.25">
      <c r="B192" s="244" t="s">
        <v>295</v>
      </c>
      <c r="C192" s="460"/>
      <c r="D192" s="460"/>
      <c r="E192" s="405"/>
      <c r="F192" s="405"/>
      <c r="G192" s="405"/>
      <c r="H192" s="246"/>
    </row>
    <row r="193" spans="2:9" ht="45">
      <c r="B193" s="252" t="s">
        <v>1</v>
      </c>
      <c r="C193" s="253" t="s">
        <v>2</v>
      </c>
      <c r="D193" s="253" t="s">
        <v>500</v>
      </c>
      <c r="E193" s="253"/>
      <c r="F193" s="253"/>
      <c r="G193" s="253"/>
      <c r="H193" s="253" t="s">
        <v>162</v>
      </c>
    </row>
    <row r="194" spans="2:9">
      <c r="E194" s="381"/>
      <c r="H194" s="383">
        <v>99</v>
      </c>
    </row>
    <row r="195" spans="2:9">
      <c r="E195" s="381"/>
      <c r="H195" s="384">
        <f>MIN(H$194:H194)-1</f>
        <v>98</v>
      </c>
    </row>
    <row r="198" spans="2:9" ht="17.25">
      <c r="B198" s="244" t="s">
        <v>257</v>
      </c>
      <c r="C198" s="460"/>
      <c r="D198" s="460"/>
      <c r="E198" s="405"/>
      <c r="F198" s="405"/>
      <c r="G198" s="405"/>
      <c r="H198" s="246"/>
    </row>
    <row r="199" spans="2:9" ht="45">
      <c r="B199" s="252" t="s">
        <v>1</v>
      </c>
      <c r="C199" s="253" t="s">
        <v>2</v>
      </c>
      <c r="D199" s="253" t="s">
        <v>500</v>
      </c>
      <c r="E199" s="253"/>
      <c r="F199" s="253"/>
      <c r="G199" s="253"/>
      <c r="H199" s="253" t="s">
        <v>162</v>
      </c>
    </row>
    <row r="200" spans="2:9">
      <c r="B200" t="s">
        <v>679</v>
      </c>
      <c r="E200" s="423"/>
      <c r="H200" s="383">
        <v>99</v>
      </c>
      <c r="I200" s="407" t="s">
        <v>641</v>
      </c>
    </row>
    <row r="201" spans="2:9">
      <c r="E201" s="423"/>
      <c r="H201" s="384">
        <f>MIN(H$200:H200)-1</f>
        <v>98</v>
      </c>
    </row>
    <row r="202" spans="2:9">
      <c r="E202" s="381"/>
      <c r="H202" s="384">
        <f>MIN(H$200:H201)-1</f>
        <v>97</v>
      </c>
    </row>
    <row r="203" spans="2:9">
      <c r="E203" s="381"/>
      <c r="H203" s="384">
        <f>MIN(H$200:H202)-1</f>
        <v>96</v>
      </c>
    </row>
    <row r="204" spans="2:9">
      <c r="E204" s="381"/>
      <c r="H204" s="384">
        <f>MIN(H$200:H203)-1</f>
        <v>95</v>
      </c>
    </row>
    <row r="205" spans="2:9">
      <c r="E205" s="381"/>
      <c r="H205" s="384">
        <f>MIN(H$200:H204)-1</f>
        <v>94</v>
      </c>
    </row>
    <row r="206" spans="2:9">
      <c r="H206" s="384">
        <f>MIN(H$200:H205)-1</f>
        <v>93</v>
      </c>
    </row>
    <row r="207" spans="2:9">
      <c r="H207" s="384">
        <f>MIN(H$200:H206)-1</f>
        <v>92</v>
      </c>
    </row>
    <row r="208" spans="2:9">
      <c r="H208" s="384">
        <f>MIN(H$200:H207)-1</f>
        <v>91</v>
      </c>
    </row>
  </sheetData>
  <mergeCells count="8">
    <mergeCell ref="C192:D192"/>
    <mergeCell ref="C198:D198"/>
    <mergeCell ref="C1:K1"/>
    <mergeCell ref="C2:D2"/>
    <mergeCell ref="C37:D37"/>
    <mergeCell ref="C85:D85"/>
    <mergeCell ref="C143:D143"/>
    <mergeCell ref="C177:D177"/>
  </mergeCells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B1:Y16"/>
  <sheetViews>
    <sheetView workbookViewId="0">
      <pane xSplit="4" ySplit="2" topLeftCell="E3" activePane="bottomRight" state="frozen"/>
      <selection pane="topRight" activeCell="E1" sqref="E1"/>
      <selection pane="bottomLeft" activeCell="A3" sqref="A3"/>
      <selection pane="bottomRight" activeCell="M19" sqref="M19"/>
    </sheetView>
  </sheetViews>
  <sheetFormatPr defaultRowHeight="15"/>
  <cols>
    <col min="1" max="1" width="2.28515625" customWidth="1"/>
    <col min="2" max="2" width="18.140625" bestFit="1" customWidth="1"/>
    <col min="3" max="3" width="8.42578125" style="1" bestFit="1" customWidth="1"/>
    <col min="4" max="4" width="5.42578125" style="1" bestFit="1" customWidth="1"/>
    <col min="5" max="15" width="6.5703125" customWidth="1"/>
    <col min="16" max="16" width="8.85546875" customWidth="1"/>
    <col min="17" max="17" width="9" bestFit="1" customWidth="1"/>
    <col min="18" max="18" width="10.7109375" bestFit="1" customWidth="1"/>
  </cols>
  <sheetData>
    <row r="1" spans="2:25" ht="31.5" customHeight="1">
      <c r="B1" s="463" t="s">
        <v>79</v>
      </c>
      <c r="C1" s="463"/>
      <c r="D1" s="2"/>
      <c r="P1" s="464"/>
      <c r="Q1" s="3"/>
      <c r="R1" s="3"/>
    </row>
    <row r="2" spans="2:25" ht="81.75">
      <c r="B2" s="4" t="s">
        <v>1</v>
      </c>
      <c r="C2" s="5" t="s">
        <v>2</v>
      </c>
      <c r="D2" s="5" t="s">
        <v>108</v>
      </c>
      <c r="E2" s="103" t="s">
        <v>291</v>
      </c>
      <c r="F2" s="103" t="s">
        <v>360</v>
      </c>
      <c r="G2" s="103" t="s">
        <v>468</v>
      </c>
      <c r="H2" s="103" t="s">
        <v>469</v>
      </c>
      <c r="I2" s="103" t="s">
        <v>547</v>
      </c>
      <c r="J2" s="103" t="s">
        <v>549</v>
      </c>
      <c r="K2" s="103" t="s">
        <v>680</v>
      </c>
      <c r="L2" s="103"/>
      <c r="M2" s="296" t="s">
        <v>85</v>
      </c>
      <c r="N2" s="103" t="s">
        <v>106</v>
      </c>
      <c r="O2" s="103" t="s">
        <v>107</v>
      </c>
      <c r="P2" s="464"/>
      <c r="Q2" s="6"/>
      <c r="R2" s="6"/>
      <c r="T2" s="103"/>
      <c r="U2" s="103"/>
      <c r="V2" s="103"/>
      <c r="W2" s="103"/>
      <c r="X2" s="103"/>
      <c r="Y2" s="103"/>
    </row>
    <row r="3" spans="2:25" ht="15" customHeight="1">
      <c r="B3" s="288" t="s">
        <v>445</v>
      </c>
      <c r="C3" s="288" t="s">
        <v>4</v>
      </c>
      <c r="D3" s="288" t="s">
        <v>81</v>
      </c>
      <c r="E3" s="289"/>
      <c r="F3" s="288">
        <v>99</v>
      </c>
      <c r="I3" s="102"/>
      <c r="J3" s="102"/>
      <c r="K3" s="102"/>
      <c r="L3" s="102"/>
      <c r="M3" s="102">
        <f>IFERROR(LARGE($E3:$L3,1),0)+IFERROR(LARGE($E3:$L3,2),0)+IFERROR(LARGE($E3:$L3,3),0)+IFERROR(LARGE($E3:$L3,4),0)+IFERROR(LARGE($E3:$L3,5),0)</f>
        <v>99</v>
      </c>
      <c r="N3" s="102">
        <f>IF(COUNT(E3:L3)&gt;5,5,COUNT(E3:L3))</f>
        <v>1</v>
      </c>
      <c r="O3" s="257">
        <f>M3/N3</f>
        <v>99</v>
      </c>
    </row>
    <row r="4" spans="2:25" ht="15" customHeight="1">
      <c r="B4" s="288" t="s">
        <v>539</v>
      </c>
      <c r="C4" s="288" t="s">
        <v>8</v>
      </c>
      <c r="D4" s="288" t="s">
        <v>542</v>
      </c>
      <c r="G4" s="102"/>
      <c r="H4" s="102"/>
      <c r="I4">
        <v>99</v>
      </c>
      <c r="L4" s="101"/>
      <c r="M4" s="102">
        <f>IFERROR(LARGE($E4:$L4,1),0)+IFERROR(LARGE($E4:$L4,2),0)+IFERROR(LARGE($E4:$L4,3),0)+IFERROR(LARGE($E4:$L4,4),0)+IFERROR(LARGE($E4:$L4,5),0)</f>
        <v>99</v>
      </c>
      <c r="N4" s="102">
        <f>IF(COUNT(E4:L4)&gt;5,5,COUNT(E4:L4))</f>
        <v>1</v>
      </c>
      <c r="O4" s="257">
        <f>M4/N4</f>
        <v>99</v>
      </c>
    </row>
    <row r="5" spans="2:25" ht="15" customHeight="1">
      <c r="B5" s="288" t="s">
        <v>267</v>
      </c>
      <c r="C5" s="288" t="s">
        <v>8</v>
      </c>
      <c r="D5" s="288" t="s">
        <v>13</v>
      </c>
      <c r="E5">
        <v>99</v>
      </c>
      <c r="G5" s="102"/>
      <c r="H5" s="102"/>
      <c r="I5" s="101"/>
      <c r="J5" s="101"/>
      <c r="K5" s="101"/>
      <c r="L5" s="101"/>
      <c r="M5" s="102">
        <f>IFERROR(LARGE($E5:$L5,1),0)+IFERROR(LARGE($E5:$L5,2),0)+IFERROR(LARGE($E5:$L5,3),0)+IFERROR(LARGE($E5:$L5,4),0)+IFERROR(LARGE($E5:$L5,5),0)</f>
        <v>99</v>
      </c>
      <c r="N5" s="102">
        <f>IF(COUNT(E5:L5)&gt;5,5,COUNT(E5:L5))</f>
        <v>1</v>
      </c>
      <c r="O5" s="257">
        <f>M5/N5</f>
        <v>99</v>
      </c>
    </row>
    <row r="6" spans="2:25" ht="15" customHeight="1">
      <c r="B6" s="288" t="s">
        <v>543</v>
      </c>
      <c r="C6" s="288" t="s">
        <v>8</v>
      </c>
      <c r="D6" s="288" t="s">
        <v>281</v>
      </c>
      <c r="G6" s="102"/>
      <c r="H6" s="102"/>
      <c r="I6">
        <v>98</v>
      </c>
      <c r="L6" s="101"/>
      <c r="M6" s="102">
        <f>IFERROR(LARGE($E6:$L6,1),0)+IFERROR(LARGE($E6:$L6,2),0)+IFERROR(LARGE($E6:$L6,3),0)+IFERROR(LARGE($E6:$L6,4),0)+IFERROR(LARGE($E6:$L6,5),0)</f>
        <v>98</v>
      </c>
      <c r="N6" s="102">
        <f>IF(COUNT(E6:L6)&gt;5,5,COUNT(E6:L6))</f>
        <v>1</v>
      </c>
      <c r="O6" s="257">
        <f>M6/N6</f>
        <v>98</v>
      </c>
    </row>
    <row r="7" spans="2:25" ht="15" customHeight="1">
      <c r="B7" s="288" t="s">
        <v>284</v>
      </c>
      <c r="C7" s="288" t="s">
        <v>10</v>
      </c>
      <c r="D7" s="288" t="s">
        <v>81</v>
      </c>
      <c r="E7">
        <v>98</v>
      </c>
      <c r="G7" s="102"/>
      <c r="H7" s="102"/>
      <c r="I7" s="101"/>
      <c r="J7" s="101"/>
      <c r="K7" s="101"/>
      <c r="L7" s="101"/>
      <c r="M7" s="102">
        <f>IFERROR(LARGE($E7:$L7,1),0)+IFERROR(LARGE($E7:$L7,2),0)+IFERROR(LARGE($E7:$L7,3),0)+IFERROR(LARGE($E7:$L7,4),0)+IFERROR(LARGE($E7:$L7,5),0)</f>
        <v>98</v>
      </c>
      <c r="N7" s="102">
        <f>IF(COUNT(E7:L7)&gt;5,5,COUNT(E7:L7))</f>
        <v>1</v>
      </c>
      <c r="O7" s="257">
        <f>M7/N7</f>
        <v>98</v>
      </c>
    </row>
    <row r="8" spans="2:25" ht="15" customHeight="1">
      <c r="B8" s="288" t="s">
        <v>285</v>
      </c>
      <c r="C8" s="288" t="s">
        <v>4</v>
      </c>
      <c r="D8" s="288" t="s">
        <v>82</v>
      </c>
      <c r="E8">
        <v>97</v>
      </c>
      <c r="G8" s="102"/>
      <c r="H8" s="102"/>
      <c r="I8" s="101"/>
      <c r="J8" s="101"/>
      <c r="K8" s="101"/>
      <c r="L8" s="101"/>
      <c r="M8" s="102">
        <f>IFERROR(LARGE($E8:$L8,1),0)+IFERROR(LARGE($E8:$L8,2),0)+IFERROR(LARGE($E8:$L8,3),0)+IFERROR(LARGE($E8:$L8,4),0)+IFERROR(LARGE($E8:$L8,5),0)</f>
        <v>97</v>
      </c>
      <c r="N8" s="102">
        <f>IF(COUNT(E8:L8)&gt;5,5,COUNT(E8:L8))</f>
        <v>1</v>
      </c>
      <c r="O8" s="257">
        <f>M8/N8</f>
        <v>97</v>
      </c>
    </row>
    <row r="9" spans="2:25" ht="15" customHeight="1">
      <c r="B9" s="288" t="s">
        <v>540</v>
      </c>
      <c r="C9" s="288" t="s">
        <v>8</v>
      </c>
      <c r="D9" s="288" t="s">
        <v>81</v>
      </c>
      <c r="G9" s="102"/>
      <c r="H9" s="102"/>
      <c r="I9">
        <v>97</v>
      </c>
      <c r="L9" s="101"/>
      <c r="M9" s="102">
        <f>IFERROR(LARGE($E9:$L9,1),0)+IFERROR(LARGE($E9:$L9,2),0)+IFERROR(LARGE($E9:$L9,3),0)+IFERROR(LARGE($E9:$L9,4),0)+IFERROR(LARGE($E9:$L9,5),0)</f>
        <v>97</v>
      </c>
      <c r="N9" s="102">
        <f>IF(COUNT(E9:L9)&gt;5,5,COUNT(E9:L9))</f>
        <v>1</v>
      </c>
      <c r="O9" s="257">
        <f>M9/N9</f>
        <v>97</v>
      </c>
    </row>
    <row r="10" spans="2:25" ht="15" customHeight="1">
      <c r="B10" s="288" t="s">
        <v>286</v>
      </c>
      <c r="C10" s="288" t="s">
        <v>10</v>
      </c>
      <c r="D10" s="288" t="s">
        <v>81</v>
      </c>
      <c r="E10">
        <v>96</v>
      </c>
      <c r="G10" s="102"/>
      <c r="H10" s="102"/>
      <c r="I10" s="101"/>
      <c r="J10" s="101"/>
      <c r="K10" s="101"/>
      <c r="L10" s="101"/>
      <c r="M10" s="102">
        <f>IFERROR(LARGE($E10:$L10,1),0)+IFERROR(LARGE($E10:$L10,2),0)+IFERROR(LARGE($E10:$L10,3),0)+IFERROR(LARGE($E10:$L10,4),0)+IFERROR(LARGE($E10:$L10,5),0)</f>
        <v>96</v>
      </c>
      <c r="N10" s="102">
        <f>IF(COUNT(E10:L10)&gt;5,5,COUNT(E10:L10))</f>
        <v>1</v>
      </c>
      <c r="O10" s="257">
        <f>M10/N10</f>
        <v>96</v>
      </c>
    </row>
    <row r="11" spans="2:25" ht="15" customHeight="1">
      <c r="B11" s="288" t="s">
        <v>260</v>
      </c>
      <c r="C11" s="288" t="s">
        <v>4</v>
      </c>
      <c r="D11" s="288" t="s">
        <v>82</v>
      </c>
      <c r="E11">
        <v>95</v>
      </c>
      <c r="G11" s="102"/>
      <c r="H11" s="102"/>
      <c r="I11" s="101"/>
      <c r="J11" s="101"/>
      <c r="K11" s="101"/>
      <c r="L11" s="101"/>
      <c r="M11" s="102">
        <f>IFERROR(LARGE($E11:$L11,1),0)+IFERROR(LARGE($E11:$L11,2),0)+IFERROR(LARGE($E11:$L11,3),0)+IFERROR(LARGE($E11:$L11,4),0)+IFERROR(LARGE($E11:$L11,5),0)</f>
        <v>95</v>
      </c>
      <c r="N11" s="102">
        <f>IF(COUNT(E11:L11)&gt;5,5,COUNT(E11:L11))</f>
        <v>1</v>
      </c>
      <c r="O11" s="257">
        <f>M11/N11</f>
        <v>95</v>
      </c>
    </row>
    <row r="12" spans="2:25" ht="15" customHeight="1">
      <c r="B12" s="288" t="s">
        <v>288</v>
      </c>
      <c r="C12" s="288" t="s">
        <v>4</v>
      </c>
      <c r="D12" s="288" t="s">
        <v>81</v>
      </c>
      <c r="E12">
        <v>94</v>
      </c>
      <c r="G12" s="102"/>
      <c r="H12" s="102"/>
      <c r="I12" s="101"/>
      <c r="J12" s="101"/>
      <c r="K12" s="101"/>
      <c r="L12" s="101"/>
      <c r="M12" s="102">
        <f>IFERROR(LARGE($E12:$L12,1),0)+IFERROR(LARGE($E12:$L12,2),0)+IFERROR(LARGE($E12:$L12,3),0)+IFERROR(LARGE($E12:$L12,4),0)+IFERROR(LARGE($E12:$L12,5),0)</f>
        <v>94</v>
      </c>
      <c r="N12" s="102">
        <f>IF(COUNT(E12:L12)&gt;5,5,COUNT(E12:L12))</f>
        <v>1</v>
      </c>
      <c r="O12" s="257">
        <f>M12/N12</f>
        <v>94</v>
      </c>
    </row>
    <row r="13" spans="2:25" ht="15" customHeight="1">
      <c r="B13" s="288" t="s">
        <v>289</v>
      </c>
      <c r="C13" s="288" t="s">
        <v>4</v>
      </c>
      <c r="D13" s="288" t="s">
        <v>82</v>
      </c>
      <c r="E13">
        <v>93</v>
      </c>
      <c r="G13" s="102"/>
      <c r="H13" s="102"/>
      <c r="I13" s="101"/>
      <c r="J13" s="101"/>
      <c r="K13" s="101"/>
      <c r="L13" s="101"/>
      <c r="M13" s="102">
        <f>IFERROR(LARGE($E13:$L13,1),0)+IFERROR(LARGE($E13:$L13,2),0)+IFERROR(LARGE($E13:$L13,3),0)+IFERROR(LARGE($E13:$L13,4),0)+IFERROR(LARGE($E13:$L13,5),0)</f>
        <v>93</v>
      </c>
      <c r="N13" s="102">
        <f>IF(COUNT(E13:L13)&gt;5,5,COUNT(E13:L13))</f>
        <v>1</v>
      </c>
      <c r="O13" s="257">
        <f>M13/N13</f>
        <v>93</v>
      </c>
    </row>
    <row r="14" spans="2:25" ht="15" customHeight="1">
      <c r="B14" s="288"/>
      <c r="C14" s="288"/>
      <c r="D14" s="288"/>
      <c r="G14" s="102"/>
      <c r="H14" s="102"/>
      <c r="I14" s="101"/>
      <c r="J14" s="101"/>
      <c r="K14" s="101"/>
      <c r="L14" s="101"/>
      <c r="O14" s="257"/>
    </row>
    <row r="15" spans="2:25" ht="15" customHeight="1">
      <c r="B15" s="288"/>
      <c r="C15" s="288"/>
      <c r="D15" s="288"/>
      <c r="G15" s="102"/>
      <c r="H15" s="102"/>
      <c r="I15" s="101"/>
      <c r="J15" s="101"/>
      <c r="K15" s="101"/>
      <c r="L15" s="101"/>
      <c r="O15" s="257"/>
    </row>
    <row r="16" spans="2:25" ht="15" customHeight="1">
      <c r="B16">
        <f>COUNTA(B3:B14)</f>
        <v>11</v>
      </c>
      <c r="E16">
        <f t="shared" ref="E16:O16" si="0">COUNTA(E3:E14)</f>
        <v>7</v>
      </c>
      <c r="F16">
        <f t="shared" si="0"/>
        <v>1</v>
      </c>
      <c r="G16">
        <f t="shared" si="0"/>
        <v>0</v>
      </c>
      <c r="H16">
        <f t="shared" si="0"/>
        <v>0</v>
      </c>
      <c r="I16">
        <f t="shared" si="0"/>
        <v>3</v>
      </c>
      <c r="L16">
        <f t="shared" si="0"/>
        <v>0</v>
      </c>
      <c r="M16">
        <f t="shared" si="0"/>
        <v>11</v>
      </c>
      <c r="N16">
        <f t="shared" si="0"/>
        <v>11</v>
      </c>
      <c r="O16">
        <f t="shared" si="0"/>
        <v>11</v>
      </c>
    </row>
  </sheetData>
  <sortState xmlns:xlrd2="http://schemas.microsoft.com/office/spreadsheetml/2017/richdata2" ref="B3:O13">
    <sortCondition descending="1" ref="M3:M13"/>
  </sortState>
  <mergeCells count="2">
    <mergeCell ref="B1:C1"/>
    <mergeCell ref="P1:P2"/>
  </mergeCells>
  <pageMargins left="0.7" right="0.7" top="0.75" bottom="0.75" header="0.3" footer="0.3"/>
  <pageSetup paperSize="9" orientation="portrait" horizontalDpi="0" verticalDpi="0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B1:Y16"/>
  <sheetViews>
    <sheetView workbookViewId="0">
      <pane xSplit="4" ySplit="2" topLeftCell="E3" activePane="bottomRight" state="frozen"/>
      <selection activeCell="G5" sqref="G5"/>
      <selection pane="topRight" activeCell="G5" sqref="G5"/>
      <selection pane="bottomLeft" activeCell="G5" sqref="G5"/>
      <selection pane="bottomRight" activeCell="Q6" sqref="Q6"/>
    </sheetView>
  </sheetViews>
  <sheetFormatPr defaultRowHeight="15"/>
  <cols>
    <col min="1" max="1" width="2.28515625" customWidth="1"/>
    <col min="2" max="2" width="21.85546875" bestFit="1" customWidth="1"/>
    <col min="3" max="3" width="8.42578125" style="1" bestFit="1" customWidth="1"/>
    <col min="4" max="4" width="5.42578125" style="1" bestFit="1" customWidth="1"/>
    <col min="5" max="15" width="6.5703125" customWidth="1"/>
    <col min="16" max="16" width="12.5703125" bestFit="1" customWidth="1"/>
    <col min="17" max="17" width="12.85546875" bestFit="1" customWidth="1"/>
  </cols>
  <sheetData>
    <row r="1" spans="2:25" ht="31.5" customHeight="1">
      <c r="B1" s="463" t="s">
        <v>74</v>
      </c>
      <c r="C1" s="463"/>
      <c r="D1" s="2"/>
      <c r="E1" s="464" t="str">
        <f>Yellow!E2</f>
        <v>Penrith Beacon (BL)</v>
      </c>
      <c r="F1" s="464" t="str">
        <f>Yellow!F2</f>
        <v>Loughrigg (LOC)</v>
      </c>
      <c r="G1" s="464" t="str">
        <f>Yellow!G2</f>
        <v>Lank Rigg (WCOC)</v>
      </c>
      <c r="H1" s="464" t="str">
        <f>Yellow!H2</f>
        <v>Ling Fell (WCOC)</v>
      </c>
      <c r="I1" s="464" t="str">
        <f>Yellow!I2</f>
        <v>Harter Fell (LOC)</v>
      </c>
      <c r="J1" s="464" t="str">
        <f>Yellow!J2</f>
        <v>Faulds Brow (BL)</v>
      </c>
      <c r="K1" s="464" t="str">
        <f>Yellow!K2</f>
        <v>Latrigg &amp; Greta Gorge (WCOC)</v>
      </c>
      <c r="L1" s="464">
        <f>Yellow!L2</f>
        <v>0</v>
      </c>
      <c r="M1" s="464" t="s">
        <v>85</v>
      </c>
      <c r="N1" s="464" t="s">
        <v>106</v>
      </c>
      <c r="O1" s="464" t="s">
        <v>107</v>
      </c>
      <c r="P1" s="3"/>
      <c r="Q1" s="3"/>
    </row>
    <row r="2" spans="2:25" ht="51" customHeight="1">
      <c r="B2" s="4" t="s">
        <v>1</v>
      </c>
      <c r="C2" s="5" t="s">
        <v>2</v>
      </c>
      <c r="D2" s="5" t="s">
        <v>108</v>
      </c>
      <c r="E2" s="465"/>
      <c r="F2" s="465"/>
      <c r="G2" s="465"/>
      <c r="H2" s="465"/>
      <c r="I2" s="465"/>
      <c r="J2" s="465"/>
      <c r="K2" s="465"/>
      <c r="L2" s="465"/>
      <c r="M2" s="464" t="s">
        <v>85</v>
      </c>
      <c r="N2" s="464"/>
      <c r="O2" s="464"/>
      <c r="P2" s="6"/>
      <c r="Q2" s="6"/>
      <c r="S2" s="103"/>
      <c r="T2" s="103"/>
      <c r="U2" s="103"/>
      <c r="V2" s="103"/>
      <c r="W2" s="103"/>
      <c r="X2" s="103"/>
      <c r="Y2" s="103"/>
    </row>
    <row r="3" spans="2:25">
      <c r="B3" s="288" t="s">
        <v>443</v>
      </c>
      <c r="C3" s="288" t="s">
        <v>8</v>
      </c>
      <c r="D3" s="453" t="s">
        <v>71</v>
      </c>
      <c r="E3" s="290"/>
      <c r="F3" s="288">
        <v>98</v>
      </c>
      <c r="G3">
        <v>98</v>
      </c>
      <c r="I3">
        <v>99</v>
      </c>
      <c r="M3" s="102">
        <f>IFERROR(LARGE($E3:$L3,1),0)+IFERROR(LARGE($E3:$L3,2),0)+IFERROR(LARGE($E3:$L3,3),0)+IFERROR(LARGE($E3:$L3,4),0)+IFERROR(LARGE($E3:$L3,5),0)</f>
        <v>295</v>
      </c>
      <c r="N3" s="102">
        <f>IF(COUNT(E3:L3)&gt;5,5,COUNT(E3:L3))</f>
        <v>3</v>
      </c>
      <c r="O3" s="101">
        <f>M3/N3</f>
        <v>98.333333333333329</v>
      </c>
    </row>
    <row r="4" spans="2:25">
      <c r="B4" t="s">
        <v>499</v>
      </c>
      <c r="C4" s="100" t="s">
        <v>4</v>
      </c>
      <c r="D4" s="1" t="s">
        <v>42</v>
      </c>
      <c r="H4">
        <v>99</v>
      </c>
      <c r="M4" s="102">
        <f>IFERROR(LARGE($E4:$L4,1),0)+IFERROR(LARGE($E4:$L4,2),0)+IFERROR(LARGE($E4:$L4,3),0)+IFERROR(LARGE($E4:$L4,4),0)+IFERROR(LARGE($E4:$L4,5),0)</f>
        <v>99</v>
      </c>
      <c r="N4" s="102">
        <f>IF(COUNT(E4:L4)&gt;5,5,COUNT(E4:L4))</f>
        <v>1</v>
      </c>
      <c r="O4" s="101">
        <f>M4/N4</f>
        <v>99</v>
      </c>
    </row>
    <row r="5" spans="2:25">
      <c r="B5" s="288" t="s">
        <v>448</v>
      </c>
      <c r="C5" s="288" t="s">
        <v>4</v>
      </c>
      <c r="D5" s="1" t="s">
        <v>19</v>
      </c>
      <c r="G5">
        <v>99</v>
      </c>
      <c r="M5" s="102">
        <f>IFERROR(LARGE($E5:$L5,1),0)+IFERROR(LARGE($E5:$L5,2),0)+IFERROR(LARGE($E5:$L5,3),0)+IFERROR(LARGE($E5:$L5,4),0)+IFERROR(LARGE($E5:$L5,5),0)</f>
        <v>99</v>
      </c>
      <c r="N5" s="102">
        <f>IF(COUNT(E5:L5)&gt;5,5,COUNT(E5:L5))</f>
        <v>1</v>
      </c>
      <c r="O5" s="101">
        <f>M5/N5</f>
        <v>99</v>
      </c>
    </row>
    <row r="6" spans="2:25">
      <c r="B6" t="s">
        <v>560</v>
      </c>
      <c r="C6" t="s">
        <v>4</v>
      </c>
      <c r="D6" s="1" t="s">
        <v>81</v>
      </c>
      <c r="J6">
        <v>99</v>
      </c>
      <c r="M6" s="102">
        <f>IFERROR(LARGE($E6:$L6,1),0)+IFERROR(LARGE($E6:$L6,2),0)+IFERROR(LARGE($E6:$L6,3),0)+IFERROR(LARGE($E6:$L6,4),0)+IFERROR(LARGE($E6:$L6,5),0)</f>
        <v>99</v>
      </c>
      <c r="N6" s="102">
        <f>IF(COUNT(E6:L6)&gt;5,5,COUNT(E6:L6))</f>
        <v>1</v>
      </c>
      <c r="O6" s="101">
        <f>M6/N6</f>
        <v>99</v>
      </c>
    </row>
    <row r="7" spans="2:25">
      <c r="B7" s="288" t="s">
        <v>294</v>
      </c>
      <c r="C7" s="288" t="s">
        <v>11</v>
      </c>
      <c r="D7" s="288" t="s">
        <v>73</v>
      </c>
      <c r="E7">
        <v>99</v>
      </c>
      <c r="M7" s="102">
        <f>IFERROR(LARGE($E7:$L7,1),0)+IFERROR(LARGE($E7:$L7,2),0)+IFERROR(LARGE($E7:$L7,3),0)+IFERROR(LARGE($E7:$L7,4),0)+IFERROR(LARGE($E7:$L7,5),0)</f>
        <v>99</v>
      </c>
      <c r="N7" s="102">
        <f>IF(COUNT(E7:L7)&gt;5,5,COUNT(E7:L7))</f>
        <v>1</v>
      </c>
      <c r="O7" s="101">
        <f>M7/N7</f>
        <v>99</v>
      </c>
    </row>
    <row r="8" spans="2:25">
      <c r="B8" s="288" t="s">
        <v>442</v>
      </c>
      <c r="C8" s="288" t="s">
        <v>8</v>
      </c>
      <c r="D8" s="288" t="s">
        <v>71</v>
      </c>
      <c r="E8" s="290"/>
      <c r="F8" s="288">
        <v>99</v>
      </c>
      <c r="M8" s="102">
        <f>IFERROR(LARGE($E8:$L8,1),0)+IFERROR(LARGE($E8:$L8,2),0)+IFERROR(LARGE($E8:$L8,3),0)+IFERROR(LARGE($E8:$L8,4),0)+IFERROR(LARGE($E8:$L8,5),0)</f>
        <v>99</v>
      </c>
      <c r="N8" s="102">
        <f>IF(COUNT(E8:L8)&gt;5,5,COUNT(E8:L8))</f>
        <v>1</v>
      </c>
      <c r="O8" s="101">
        <f>M8/N8</f>
        <v>99</v>
      </c>
    </row>
    <row r="9" spans="2:25">
      <c r="B9" t="s">
        <v>260</v>
      </c>
      <c r="C9" t="s">
        <v>4</v>
      </c>
      <c r="D9" s="1" t="s">
        <v>82</v>
      </c>
      <c r="J9">
        <v>98</v>
      </c>
      <c r="M9" s="102">
        <f>IFERROR(LARGE($E9:$L9,1),0)+IFERROR(LARGE($E9:$L9,2),0)+IFERROR(LARGE($E9:$L9,3),0)+IFERROR(LARGE($E9:$L9,4),0)+IFERROR(LARGE($E9:$L9,5),0)</f>
        <v>98</v>
      </c>
      <c r="N9" s="102">
        <f>IF(COUNT(E9:L9)&gt;5,5,COUNT(E9:L9))</f>
        <v>1</v>
      </c>
      <c r="O9" s="101">
        <f>M9/N9</f>
        <v>98</v>
      </c>
    </row>
    <row r="10" spans="2:25">
      <c r="B10" t="s">
        <v>541</v>
      </c>
      <c r="C10" s="100" t="s">
        <v>8</v>
      </c>
      <c r="D10" s="1" t="s">
        <v>23</v>
      </c>
      <c r="I10">
        <v>98</v>
      </c>
      <c r="M10" s="102">
        <f>IFERROR(LARGE($E10:$L10,1),0)+IFERROR(LARGE($E10:$L10,2),0)+IFERROR(LARGE($E10:$L10,3),0)+IFERROR(LARGE($E10:$L10,4),0)+IFERROR(LARGE($E10:$L10,5),0)</f>
        <v>98</v>
      </c>
      <c r="N10" s="102">
        <f>IF(COUNT(E10:L10)&gt;5,5,COUNT(E10:L10))</f>
        <v>1</v>
      </c>
      <c r="O10" s="101">
        <f>M10/N10</f>
        <v>98</v>
      </c>
    </row>
    <row r="11" spans="2:25">
      <c r="B11" s="288" t="s">
        <v>444</v>
      </c>
      <c r="C11" s="288" t="s">
        <v>10</v>
      </c>
      <c r="D11" s="288" t="s">
        <v>18</v>
      </c>
      <c r="E11" s="290"/>
      <c r="F11" s="288">
        <v>97</v>
      </c>
      <c r="M11" s="102">
        <f>IFERROR(LARGE($E11:$L11,1),0)+IFERROR(LARGE($E11:$L11,2),0)+IFERROR(LARGE($E11:$L11,3),0)+IFERROR(LARGE($E11:$L11,4),0)+IFERROR(LARGE($E11:$L11,5),0)</f>
        <v>97</v>
      </c>
      <c r="N11" s="102">
        <f>IF(COUNT(E11:L11)&gt;5,5,COUNT(E11:L11))</f>
        <v>1</v>
      </c>
      <c r="O11" s="101">
        <f>M11/N11</f>
        <v>97</v>
      </c>
    </row>
    <row r="12" spans="2:25">
      <c r="M12" s="102"/>
      <c r="N12" s="102"/>
      <c r="O12" s="101"/>
    </row>
    <row r="13" spans="2:25">
      <c r="M13" s="102"/>
      <c r="N13" s="102"/>
      <c r="O13" s="101"/>
    </row>
    <row r="14" spans="2:25">
      <c r="M14" s="102"/>
      <c r="N14" s="102"/>
      <c r="O14" s="101"/>
    </row>
    <row r="15" spans="2:25">
      <c r="M15" s="102"/>
      <c r="N15" s="102"/>
      <c r="O15" s="101"/>
    </row>
    <row r="16" spans="2:25">
      <c r="B16">
        <f>COUNTA(B3:B11)</f>
        <v>9</v>
      </c>
      <c r="C16"/>
      <c r="D16"/>
      <c r="E16">
        <f t="shared" ref="E16:O16" si="0">COUNTA(E3:E11)</f>
        <v>1</v>
      </c>
      <c r="F16">
        <f t="shared" si="0"/>
        <v>3</v>
      </c>
      <c r="G16">
        <f t="shared" si="0"/>
        <v>2</v>
      </c>
      <c r="H16">
        <f t="shared" si="0"/>
        <v>1</v>
      </c>
      <c r="I16">
        <f t="shared" si="0"/>
        <v>2</v>
      </c>
      <c r="J16">
        <f t="shared" si="0"/>
        <v>2</v>
      </c>
      <c r="K16">
        <f t="shared" si="0"/>
        <v>0</v>
      </c>
      <c r="L16">
        <f t="shared" si="0"/>
        <v>0</v>
      </c>
      <c r="M16">
        <f t="shared" si="0"/>
        <v>9</v>
      </c>
      <c r="N16">
        <f t="shared" si="0"/>
        <v>9</v>
      </c>
      <c r="O16">
        <f t="shared" si="0"/>
        <v>9</v>
      </c>
    </row>
  </sheetData>
  <sortState xmlns:xlrd2="http://schemas.microsoft.com/office/spreadsheetml/2017/richdata2" ref="B3:O11">
    <sortCondition descending="1" ref="M3:M11"/>
  </sortState>
  <mergeCells count="12">
    <mergeCell ref="B1:C1"/>
    <mergeCell ref="O1:O2"/>
    <mergeCell ref="N1:N2"/>
    <mergeCell ref="E1:E2"/>
    <mergeCell ref="F1:F2"/>
    <mergeCell ref="G1:G2"/>
    <mergeCell ref="H1:H2"/>
    <mergeCell ref="I1:I2"/>
    <mergeCell ref="L1:L2"/>
    <mergeCell ref="M1:M2"/>
    <mergeCell ref="J1:J2"/>
    <mergeCell ref="K1:K2"/>
  </mergeCells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B1:AC13"/>
  <sheetViews>
    <sheetView zoomScale="130" zoomScaleNormal="130" workbookViewId="0">
      <pane xSplit="4" ySplit="2" topLeftCell="E3" activePane="bottomRight" state="frozen"/>
      <selection pane="topRight" activeCell="E1" sqref="E1"/>
      <selection pane="bottomLeft" activeCell="A3" sqref="A3"/>
      <selection pane="bottomRight" activeCell="G6" sqref="G6"/>
    </sheetView>
  </sheetViews>
  <sheetFormatPr defaultRowHeight="15"/>
  <cols>
    <col min="1" max="1" width="2.28515625" customWidth="1"/>
    <col min="2" max="2" width="25.28515625" bestFit="1" customWidth="1"/>
    <col min="3" max="3" width="8.42578125" style="1" bestFit="1" customWidth="1"/>
    <col min="4" max="4" width="5.42578125" style="1" bestFit="1" customWidth="1"/>
    <col min="5" max="15" width="6.5703125" customWidth="1"/>
    <col min="16" max="16" width="11.42578125" bestFit="1" customWidth="1"/>
    <col min="17" max="17" width="16.85546875" bestFit="1" customWidth="1"/>
  </cols>
  <sheetData>
    <row r="1" spans="2:29" ht="31.5" customHeight="1">
      <c r="B1" s="463" t="s">
        <v>69</v>
      </c>
      <c r="C1" s="463"/>
      <c r="D1" s="2"/>
      <c r="E1" s="464" t="str">
        <f>Yellow!E2</f>
        <v>Penrith Beacon (BL)</v>
      </c>
      <c r="F1" s="464" t="str">
        <f>Yellow!F2</f>
        <v>Loughrigg (LOC)</v>
      </c>
      <c r="G1" s="464" t="str">
        <f>Yellow!G2</f>
        <v>Lank Rigg (WCOC)</v>
      </c>
      <c r="H1" s="464" t="str">
        <f>Yellow!H2</f>
        <v>Ling Fell (WCOC)</v>
      </c>
      <c r="I1" s="464" t="str">
        <f>Yellow!I2</f>
        <v>Harter Fell (LOC)</v>
      </c>
      <c r="J1" s="464" t="str">
        <f>Yellow!J2</f>
        <v>Faulds Brow (BL)</v>
      </c>
      <c r="K1" s="464" t="str">
        <f>Yellow!K2</f>
        <v>Latrigg &amp; Greta Gorge (WCOC)</v>
      </c>
      <c r="L1" s="464">
        <f>Yellow!L2</f>
        <v>0</v>
      </c>
      <c r="M1" s="464" t="s">
        <v>85</v>
      </c>
      <c r="N1" s="464" t="s">
        <v>106</v>
      </c>
      <c r="O1" s="464" t="s">
        <v>107</v>
      </c>
      <c r="P1" s="3"/>
      <c r="Q1" s="3"/>
    </row>
    <row r="2" spans="2:29" ht="51" customHeight="1">
      <c r="B2" s="4" t="s">
        <v>1</v>
      </c>
      <c r="C2" s="5" t="s">
        <v>2</v>
      </c>
      <c r="D2" s="5" t="s">
        <v>108</v>
      </c>
      <c r="E2" s="465"/>
      <c r="F2" s="465"/>
      <c r="G2" s="465"/>
      <c r="H2" s="465"/>
      <c r="I2" s="465"/>
      <c r="J2" s="465"/>
      <c r="K2" s="465"/>
      <c r="L2" s="465"/>
      <c r="M2" s="464" t="s">
        <v>85</v>
      </c>
      <c r="N2" s="464"/>
      <c r="O2" s="464"/>
      <c r="P2" s="6"/>
      <c r="Q2" s="6"/>
      <c r="T2" s="103"/>
      <c r="U2" s="103"/>
      <c r="V2" s="103"/>
      <c r="W2" s="103"/>
      <c r="X2" s="103"/>
      <c r="Y2" s="103"/>
      <c r="Z2" s="103"/>
      <c r="AA2" s="103"/>
      <c r="AB2" s="103"/>
      <c r="AC2" s="103"/>
    </row>
    <row r="3" spans="2:29">
      <c r="B3" t="s">
        <v>169</v>
      </c>
      <c r="C3" t="s">
        <v>4</v>
      </c>
      <c r="D3" t="s">
        <v>62</v>
      </c>
      <c r="E3">
        <v>98</v>
      </c>
      <c r="F3">
        <v>99</v>
      </c>
      <c r="G3">
        <v>99</v>
      </c>
      <c r="H3">
        <v>99</v>
      </c>
      <c r="I3" s="1"/>
      <c r="J3" s="1"/>
      <c r="K3" s="1"/>
      <c r="M3" s="102">
        <f>IFERROR(LARGE($E3:$L3,1),0)+IFERROR(LARGE($E3:$L3,2),0)+IFERROR(LARGE($E3:$L3,3),0)+IFERROR(LARGE($E3:$L3,4),0)+IFERROR(LARGE($E3:$L3,5),0)</f>
        <v>395</v>
      </c>
      <c r="N3" s="102">
        <f>IF(COUNT(E3:L3)&gt;5,5,COUNT(E3:L3))</f>
        <v>4</v>
      </c>
      <c r="O3" s="101">
        <f>M3/N3</f>
        <v>98.75</v>
      </c>
    </row>
    <row r="4" spans="2:29">
      <c r="B4" t="s">
        <v>442</v>
      </c>
      <c r="C4" t="s">
        <v>8</v>
      </c>
      <c r="D4" t="s">
        <v>71</v>
      </c>
      <c r="I4">
        <v>99</v>
      </c>
      <c r="J4">
        <v>99</v>
      </c>
      <c r="K4">
        <v>99</v>
      </c>
      <c r="M4" s="102">
        <f>IFERROR(LARGE($E4:$L4,1),0)+IFERROR(LARGE($E4:$L4,2),0)+IFERROR(LARGE($E4:$L4,3),0)+IFERROR(LARGE($E4:$L4,4),0)+IFERROR(LARGE($E4:$L4,5),0)</f>
        <v>297</v>
      </c>
      <c r="N4" s="102">
        <f>IF(COUNT(E4:L4)&gt;5,5,COUNT(E4:L4))</f>
        <v>3</v>
      </c>
      <c r="O4" s="101">
        <f>M4/N4</f>
        <v>99</v>
      </c>
    </row>
    <row r="5" spans="2:29">
      <c r="B5" t="s">
        <v>185</v>
      </c>
      <c r="C5" t="s">
        <v>4</v>
      </c>
      <c r="D5" t="s">
        <v>62</v>
      </c>
      <c r="E5">
        <v>99</v>
      </c>
      <c r="H5" s="1"/>
      <c r="I5" s="1"/>
      <c r="J5" s="1"/>
      <c r="K5" s="1"/>
      <c r="M5" s="102">
        <f>IFERROR(LARGE($E5:$L5,1),0)+IFERROR(LARGE($E5:$L5,2),0)+IFERROR(LARGE($E5:$L5,3),0)+IFERROR(LARGE($E5:$L5,4),0)+IFERROR(LARGE($E5:$L5,5),0)</f>
        <v>99</v>
      </c>
      <c r="N5" s="102">
        <f>IF(COUNT(E5:L5)&gt;5,5,COUNT(E5:L5))</f>
        <v>1</v>
      </c>
      <c r="O5" s="101">
        <f>M5/N5</f>
        <v>99</v>
      </c>
    </row>
    <row r="6" spans="2:29">
      <c r="B6" s="288" t="s">
        <v>441</v>
      </c>
      <c r="C6" s="288" t="s">
        <v>4</v>
      </c>
      <c r="D6" s="288" t="s">
        <v>64</v>
      </c>
      <c r="E6" s="290"/>
      <c r="F6" s="288">
        <v>98</v>
      </c>
      <c r="M6" s="102">
        <f>IFERROR(LARGE($E6:$L6,1),0)+IFERROR(LARGE($E6:$L6,2),0)+IFERROR(LARGE($E6:$L6,3),0)+IFERROR(LARGE($E6:$L6,4),0)+IFERROR(LARGE($E6:$L6,5),0)</f>
        <v>98</v>
      </c>
      <c r="N6" s="102">
        <f>IF(COUNT(E6:L6)&gt;5,5,COUNT(E6:L6))</f>
        <v>1</v>
      </c>
      <c r="O6" s="101">
        <f>M6/N6</f>
        <v>98</v>
      </c>
    </row>
    <row r="7" spans="2:29">
      <c r="B7" t="s">
        <v>177</v>
      </c>
      <c r="C7" t="s">
        <v>4</v>
      </c>
      <c r="D7" s="1" t="s">
        <v>38</v>
      </c>
      <c r="H7">
        <v>98</v>
      </c>
      <c r="I7" s="1"/>
      <c r="J7" s="1"/>
      <c r="K7" s="1"/>
      <c r="M7" s="102">
        <f>IFERROR(LARGE($E7:$L7,1),0)+IFERROR(LARGE($E7:$L7,2),0)+IFERROR(LARGE($E7:$L7,3),0)+IFERROR(LARGE($E7:$L7,4),0)+IFERROR(LARGE($E7:$L7,5),0)</f>
        <v>98</v>
      </c>
      <c r="N7" s="102">
        <f>IF(COUNT(E7:L7)&gt;5,5,COUNT(E7:L7))</f>
        <v>1</v>
      </c>
      <c r="O7" s="101">
        <f>M7/N7</f>
        <v>98</v>
      </c>
    </row>
    <row r="8" spans="2:29">
      <c r="B8" t="s">
        <v>561</v>
      </c>
      <c r="C8" t="s">
        <v>10</v>
      </c>
      <c r="D8" s="1" t="s">
        <v>64</v>
      </c>
      <c r="J8">
        <v>98</v>
      </c>
      <c r="M8" s="102">
        <f>IFERROR(LARGE($E8:$L8,1),0)+IFERROR(LARGE($E8:$L8,2),0)+IFERROR(LARGE($E8:$L8,3),0)+IFERROR(LARGE($E8:$L8,4),0)+IFERROR(LARGE($E8:$L8,5),0)</f>
        <v>98</v>
      </c>
      <c r="N8" s="102">
        <f>IF(COUNT(E8:L8)&gt;5,5,COUNT(E8:L8))</f>
        <v>1</v>
      </c>
      <c r="O8" s="101">
        <f>M8/N8</f>
        <v>98</v>
      </c>
    </row>
    <row r="9" spans="2:29">
      <c r="B9" t="s">
        <v>84</v>
      </c>
      <c r="C9" t="s">
        <v>4</v>
      </c>
      <c r="D9" t="s">
        <v>64</v>
      </c>
      <c r="E9">
        <v>97</v>
      </c>
      <c r="I9" s="1"/>
      <c r="J9" s="1"/>
      <c r="K9" s="1"/>
      <c r="M9" s="102">
        <f>IFERROR(LARGE($E9:$L9,1),0)+IFERROR(LARGE($E9:$L9,2),0)+IFERROR(LARGE($E9:$L9,3),0)+IFERROR(LARGE($E9:$L9,4),0)+IFERROR(LARGE($E9:$L9,5),0)</f>
        <v>97</v>
      </c>
      <c r="N9" s="102">
        <f>IF(COUNT(E9:L9)&gt;5,5,COUNT(E9:L9))</f>
        <v>1</v>
      </c>
      <c r="O9" s="101">
        <f>M9/N9</f>
        <v>97</v>
      </c>
    </row>
    <row r="10" spans="2:29">
      <c r="B10" t="s">
        <v>300</v>
      </c>
      <c r="C10" t="s">
        <v>8</v>
      </c>
      <c r="D10" s="1" t="s">
        <v>19</v>
      </c>
      <c r="J10">
        <v>97</v>
      </c>
      <c r="M10" s="102">
        <f>IFERROR(LARGE($E10:$L10,1),0)+IFERROR(LARGE($E10:$L10,2),0)+IFERROR(LARGE($E10:$L10,3),0)+IFERROR(LARGE($E10:$L10,4),0)+IFERROR(LARGE($E10:$L10,5),0)</f>
        <v>97</v>
      </c>
      <c r="N10" s="102">
        <f>IF(COUNT(E10:L10)&gt;5,5,COUNT(E10:L10))</f>
        <v>1</v>
      </c>
      <c r="O10" s="101">
        <f>M10/N10</f>
        <v>97</v>
      </c>
    </row>
    <row r="11" spans="2:29">
      <c r="B11" t="s">
        <v>259</v>
      </c>
      <c r="C11" t="s">
        <v>4</v>
      </c>
      <c r="D11" t="s">
        <v>38</v>
      </c>
      <c r="E11">
        <v>96</v>
      </c>
      <c r="M11" s="102">
        <f>IFERROR(LARGE($E11:$L11,1),0)+IFERROR(LARGE($E11:$L11,2),0)+IFERROR(LARGE($E11:$L11,3),0)+IFERROR(LARGE($E11:$L11,4),0)+IFERROR(LARGE($E11:$L11,5),0)</f>
        <v>96</v>
      </c>
      <c r="N11" s="102">
        <f>IF(COUNT(E11:L11)&gt;5,5,COUNT(E11:L11))</f>
        <v>1</v>
      </c>
      <c r="O11" s="101">
        <f>M11/N11</f>
        <v>96</v>
      </c>
    </row>
    <row r="12" spans="2:29">
      <c r="M12" s="102"/>
      <c r="N12" s="102"/>
      <c r="O12" s="101"/>
    </row>
    <row r="13" spans="2:29">
      <c r="M13" s="102"/>
      <c r="N13" s="102"/>
      <c r="O13" s="101"/>
    </row>
  </sheetData>
  <sortState xmlns:xlrd2="http://schemas.microsoft.com/office/spreadsheetml/2017/richdata2" ref="B3:O11">
    <sortCondition descending="1" ref="M3:M11"/>
  </sortState>
  <mergeCells count="12">
    <mergeCell ref="B1:C1"/>
    <mergeCell ref="O1:O2"/>
    <mergeCell ref="N1:N2"/>
    <mergeCell ref="E1:E2"/>
    <mergeCell ref="F1:F2"/>
    <mergeCell ref="G1:G2"/>
    <mergeCell ref="H1:H2"/>
    <mergeCell ref="I1:I2"/>
    <mergeCell ref="L1:L2"/>
    <mergeCell ref="M1:M2"/>
    <mergeCell ref="J1:J2"/>
    <mergeCell ref="K1:K2"/>
  </mergeCells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8262B80-8FFC-4C96-B76C-983382782FF9}">
  <dimension ref="A1:AC4"/>
  <sheetViews>
    <sheetView workbookViewId="0">
      <selection activeCell="B3" sqref="B3:O4"/>
    </sheetView>
  </sheetViews>
  <sheetFormatPr defaultRowHeight="15"/>
  <cols>
    <col min="2" max="2" width="34.7109375" bestFit="1" customWidth="1"/>
  </cols>
  <sheetData>
    <row r="1" spans="1:29" ht="31.5" customHeight="1">
      <c r="B1" s="320" t="s">
        <v>440</v>
      </c>
      <c r="C1" s="320"/>
      <c r="D1" s="2"/>
      <c r="E1" s="464" t="str">
        <f>Yellow!E2</f>
        <v>Penrith Beacon (BL)</v>
      </c>
      <c r="F1" s="464" t="str">
        <f>Yellow!F2</f>
        <v>Loughrigg (LOC)</v>
      </c>
      <c r="G1" s="464" t="str">
        <f>Yellow!G2</f>
        <v>Lank Rigg (WCOC)</v>
      </c>
      <c r="H1" s="464" t="str">
        <f>Yellow!H2</f>
        <v>Ling Fell (WCOC)</v>
      </c>
      <c r="I1" s="464" t="str">
        <f>Yellow!I2</f>
        <v>Harter Fell (LOC)</v>
      </c>
      <c r="J1" s="464" t="str">
        <f>Yellow!J2</f>
        <v>Faulds Brow (BL)</v>
      </c>
      <c r="K1" s="464" t="str">
        <f>Yellow!K2</f>
        <v>Latrigg &amp; Greta Gorge (WCOC)</v>
      </c>
      <c r="L1" s="464">
        <f>Yellow!L2</f>
        <v>0</v>
      </c>
      <c r="M1" s="464" t="s">
        <v>85</v>
      </c>
      <c r="N1" s="464" t="s">
        <v>106</v>
      </c>
      <c r="O1" s="464" t="s">
        <v>107</v>
      </c>
      <c r="P1" s="3"/>
      <c r="Q1" s="3"/>
    </row>
    <row r="2" spans="1:29" ht="51.75" customHeight="1">
      <c r="A2" s="317"/>
      <c r="B2" s="318" t="s">
        <v>1</v>
      </c>
      <c r="C2" s="319" t="s">
        <v>2</v>
      </c>
      <c r="D2" s="319" t="s">
        <v>108</v>
      </c>
      <c r="E2" s="465"/>
      <c r="F2" s="465"/>
      <c r="G2" s="465"/>
      <c r="H2" s="465"/>
      <c r="I2" s="465"/>
      <c r="J2" s="465"/>
      <c r="K2" s="465"/>
      <c r="L2" s="465"/>
      <c r="M2" s="465" t="s">
        <v>85</v>
      </c>
      <c r="N2" s="465"/>
      <c r="O2" s="465"/>
      <c r="P2" s="6"/>
      <c r="Q2" s="6"/>
      <c r="T2" s="103"/>
      <c r="U2" s="103"/>
      <c r="V2" s="103"/>
      <c r="W2" s="103"/>
      <c r="X2" s="103"/>
      <c r="Y2" s="103"/>
      <c r="Z2" s="103"/>
      <c r="AA2" s="103"/>
      <c r="AB2" s="103"/>
      <c r="AC2" s="103"/>
    </row>
    <row r="3" spans="1:29">
      <c r="B3" s="288" t="s">
        <v>439</v>
      </c>
      <c r="C3" s="288" t="s">
        <v>8</v>
      </c>
      <c r="D3" s="288" t="s">
        <v>38</v>
      </c>
      <c r="E3" s="290"/>
      <c r="F3" s="288">
        <v>99</v>
      </c>
      <c r="M3" s="102">
        <f>IFERROR(LARGE($E3:$L3,1),0)+IFERROR(LARGE($E3:$L3,2),0)+IFERROR(LARGE($E3:$L3,3),0)+IFERROR(LARGE($E3:$L3,4),0)+IFERROR(LARGE($E3:$L3,5),0)</f>
        <v>99</v>
      </c>
      <c r="N3" s="102">
        <f>IF(COUNT(E3:L3)&gt;5,5,COUNT(E3:L3))</f>
        <v>1</v>
      </c>
      <c r="O3" s="101">
        <f>M3/N3</f>
        <v>99</v>
      </c>
    </row>
    <row r="4" spans="1:29">
      <c r="B4" s="288" t="s">
        <v>99</v>
      </c>
      <c r="C4" s="288" t="s">
        <v>10</v>
      </c>
      <c r="D4" s="288" t="s">
        <v>104</v>
      </c>
      <c r="E4" s="290"/>
      <c r="F4" s="288">
        <v>98</v>
      </c>
      <c r="M4" s="102">
        <f>IFERROR(LARGE($E4:$L4,1),0)+IFERROR(LARGE($E4:$L4,2),0)+IFERROR(LARGE($E4:$L4,3),0)+IFERROR(LARGE($E4:$L4,4),0)+IFERROR(LARGE($E4:$L4,5),0)</f>
        <v>98</v>
      </c>
      <c r="N4" s="102">
        <f>IF(COUNT(E4:L4)&gt;5,5,COUNT(E4:L4))</f>
        <v>1</v>
      </c>
      <c r="O4" s="101">
        <f>M4/N4</f>
        <v>98</v>
      </c>
    </row>
  </sheetData>
  <mergeCells count="11">
    <mergeCell ref="L1:L2"/>
    <mergeCell ref="M1:M2"/>
    <mergeCell ref="N1:N2"/>
    <mergeCell ref="O1:O2"/>
    <mergeCell ref="E1:E2"/>
    <mergeCell ref="F1:F2"/>
    <mergeCell ref="G1:G2"/>
    <mergeCell ref="H1:H2"/>
    <mergeCell ref="I1:I2"/>
    <mergeCell ref="J1:J2"/>
    <mergeCell ref="K1:K2"/>
  </mergeCells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B1:AI135"/>
  <sheetViews>
    <sheetView zoomScale="130" zoomScaleNormal="130" workbookViewId="0">
      <pane xSplit="4" ySplit="2" topLeftCell="E3" activePane="bottomRight" state="frozen"/>
      <selection pane="topRight" activeCell="E1" sqref="E1"/>
      <selection pane="bottomLeft" activeCell="A3" sqref="A3"/>
      <selection pane="bottomRight" activeCell="D15" sqref="D15"/>
    </sheetView>
  </sheetViews>
  <sheetFormatPr defaultRowHeight="15"/>
  <cols>
    <col min="1" max="1" width="2.28515625" customWidth="1"/>
    <col min="2" max="2" width="21.42578125" bestFit="1" customWidth="1"/>
    <col min="3" max="3" width="8.42578125" style="388" bestFit="1" customWidth="1"/>
    <col min="4" max="4" width="5.42578125" style="1" bestFit="1" customWidth="1"/>
    <col min="5" max="15" width="6.5703125" customWidth="1"/>
    <col min="16" max="16" width="11.42578125" bestFit="1" customWidth="1"/>
    <col min="17" max="17" width="11.85546875" bestFit="1" customWidth="1"/>
  </cols>
  <sheetData>
    <row r="1" spans="2:35" ht="31.5" customHeight="1">
      <c r="B1" s="463" t="s">
        <v>63</v>
      </c>
      <c r="C1" s="463"/>
      <c r="D1" s="2"/>
      <c r="E1" s="464" t="str">
        <f>Yellow!E2</f>
        <v>Penrith Beacon (BL)</v>
      </c>
      <c r="F1" s="464" t="str">
        <f>Yellow!F2</f>
        <v>Loughrigg (LOC)</v>
      </c>
      <c r="G1" s="464" t="str">
        <f>Yellow!G2</f>
        <v>Lank Rigg (WCOC)</v>
      </c>
      <c r="H1" s="464" t="str">
        <f>Yellow!H2</f>
        <v>Ling Fell (WCOC)</v>
      </c>
      <c r="I1" s="464" t="str">
        <f>Yellow!I2</f>
        <v>Harter Fell (LOC)</v>
      </c>
      <c r="J1" s="464" t="str">
        <f>Yellow!J2</f>
        <v>Faulds Brow (BL)</v>
      </c>
      <c r="K1" s="464" t="str">
        <f>Yellow!K2</f>
        <v>Latrigg &amp; Greta Gorge (WCOC)</v>
      </c>
      <c r="L1" s="464">
        <f>Yellow!L2</f>
        <v>0</v>
      </c>
      <c r="M1" s="464" t="s">
        <v>85</v>
      </c>
      <c r="N1" s="464" t="s">
        <v>106</v>
      </c>
      <c r="O1" s="464" t="s">
        <v>107</v>
      </c>
      <c r="P1" s="3"/>
      <c r="Q1" s="3"/>
    </row>
    <row r="2" spans="2:35" ht="51.75" customHeight="1">
      <c r="B2" s="4" t="s">
        <v>1</v>
      </c>
      <c r="C2" s="458" t="s">
        <v>2</v>
      </c>
      <c r="D2" s="5" t="s">
        <v>108</v>
      </c>
      <c r="E2" s="465"/>
      <c r="F2" s="465"/>
      <c r="G2" s="465"/>
      <c r="H2" s="465"/>
      <c r="I2" s="465"/>
      <c r="J2" s="465"/>
      <c r="K2" s="465"/>
      <c r="L2" s="465"/>
      <c r="M2" s="464" t="s">
        <v>85</v>
      </c>
      <c r="N2" s="464"/>
      <c r="O2" s="464"/>
      <c r="P2" s="6"/>
      <c r="Q2" s="6"/>
      <c r="Z2" s="103"/>
      <c r="AA2" s="103"/>
      <c r="AB2" s="103"/>
      <c r="AC2" s="103"/>
      <c r="AD2" s="103"/>
      <c r="AE2" s="103"/>
      <c r="AF2" s="103"/>
      <c r="AG2" s="103"/>
      <c r="AH2" s="103"/>
      <c r="AI2" s="103"/>
    </row>
    <row r="3" spans="2:35">
      <c r="B3" s="288" t="s">
        <v>66</v>
      </c>
      <c r="C3" s="342" t="s">
        <v>4</v>
      </c>
      <c r="D3" s="453" t="s">
        <v>19</v>
      </c>
      <c r="E3" s="288"/>
      <c r="F3" s="288"/>
      <c r="G3" s="288">
        <v>99</v>
      </c>
      <c r="H3">
        <v>99</v>
      </c>
      <c r="I3">
        <v>96</v>
      </c>
      <c r="J3">
        <v>98</v>
      </c>
      <c r="K3">
        <v>99</v>
      </c>
      <c r="M3" s="102">
        <f>IFERROR(LARGE($E3:$L3,1),0)+IFERROR(LARGE($E3:$L3,2),0)+IFERROR(LARGE($E3:$L3,3),0)+IFERROR(LARGE($E3:$L3,4),0)+IFERROR(LARGE($E3:$L3,5),0)</f>
        <v>491</v>
      </c>
      <c r="N3" s="102">
        <f>IF(COUNT(E3:L3)&gt;5,5,COUNT(E3:L3))</f>
        <v>5</v>
      </c>
      <c r="O3" s="101">
        <f>M3/N3</f>
        <v>98.2</v>
      </c>
    </row>
    <row r="4" spans="2:35">
      <c r="B4" t="s">
        <v>53</v>
      </c>
      <c r="C4" s="388" t="s">
        <v>8</v>
      </c>
      <c r="D4" t="s">
        <v>42</v>
      </c>
      <c r="E4">
        <v>96</v>
      </c>
      <c r="F4">
        <v>92</v>
      </c>
      <c r="H4">
        <v>98</v>
      </c>
      <c r="I4" s="1"/>
      <c r="J4">
        <v>96</v>
      </c>
      <c r="K4">
        <v>98</v>
      </c>
      <c r="L4" s="1"/>
      <c r="M4" s="102">
        <f>IFERROR(LARGE($E4:$L4,1),0)+IFERROR(LARGE($E4:$L4,2),0)+IFERROR(LARGE($E4:$L4,3),0)+IFERROR(LARGE($E4:$L4,4),0)+IFERROR(LARGE($E4:$L4,5),0)</f>
        <v>480</v>
      </c>
      <c r="N4" s="102">
        <f>IF(COUNT(E4:L4)&gt;5,5,COUNT(E4:L4))</f>
        <v>5</v>
      </c>
      <c r="O4" s="101">
        <f>M4/N4</f>
        <v>96</v>
      </c>
    </row>
    <row r="5" spans="2:35">
      <c r="B5" t="s">
        <v>58</v>
      </c>
      <c r="C5" s="388" t="s">
        <v>4</v>
      </c>
      <c r="D5" t="s">
        <v>19</v>
      </c>
      <c r="E5">
        <v>98</v>
      </c>
      <c r="F5">
        <v>98</v>
      </c>
      <c r="G5" s="288">
        <v>96</v>
      </c>
      <c r="H5" s="1"/>
      <c r="J5">
        <v>89</v>
      </c>
      <c r="K5">
        <v>96</v>
      </c>
      <c r="M5" s="102">
        <f>IFERROR(LARGE($E5:$L5,1),0)+IFERROR(LARGE($E5:$L5,2),0)+IFERROR(LARGE($E5:$L5,3),0)+IFERROR(LARGE($E5:$L5,4),0)+IFERROR(LARGE($E5:$L5,5),0)</f>
        <v>477</v>
      </c>
      <c r="N5" s="102">
        <f>IF(COUNT(E5:L5)&gt;5,5,COUNT(E5:L5))</f>
        <v>5</v>
      </c>
      <c r="O5" s="101">
        <f>M5/N5</f>
        <v>95.4</v>
      </c>
    </row>
    <row r="6" spans="2:35">
      <c r="B6" t="s">
        <v>180</v>
      </c>
      <c r="C6" s="388" t="s">
        <v>8</v>
      </c>
      <c r="D6" s="422" t="s">
        <v>46</v>
      </c>
      <c r="E6">
        <v>76</v>
      </c>
      <c r="F6">
        <v>83</v>
      </c>
      <c r="G6" s="288">
        <v>94</v>
      </c>
      <c r="I6" s="1"/>
      <c r="J6">
        <v>95</v>
      </c>
      <c r="K6">
        <v>91</v>
      </c>
      <c r="M6" s="102">
        <f>IFERROR(LARGE($E6:$L6,1),0)+IFERROR(LARGE($E6:$L6,2),0)+IFERROR(LARGE($E6:$L6,3),0)+IFERROR(LARGE($E6:$L6,4),0)+IFERROR(LARGE($E6:$L6,5),0)</f>
        <v>439</v>
      </c>
      <c r="N6" s="102">
        <f>IF(COUNT(E6:L6)&gt;5,5,COUNT(E6:L6))</f>
        <v>5</v>
      </c>
      <c r="O6">
        <f>M6/N6</f>
        <v>87.8</v>
      </c>
    </row>
    <row r="7" spans="2:35">
      <c r="B7" t="s">
        <v>438</v>
      </c>
      <c r="C7" s="388" t="s">
        <v>8</v>
      </c>
      <c r="D7" t="s">
        <v>104</v>
      </c>
      <c r="F7">
        <v>87</v>
      </c>
      <c r="H7">
        <v>90</v>
      </c>
      <c r="I7">
        <v>93</v>
      </c>
      <c r="J7">
        <v>76</v>
      </c>
      <c r="K7">
        <v>86</v>
      </c>
      <c r="M7" s="102">
        <f>IFERROR(LARGE($E7:$L7,1),0)+IFERROR(LARGE($E7:$L7,2),0)+IFERROR(LARGE($E7:$L7,3),0)+IFERROR(LARGE($E7:$L7,4),0)+IFERROR(LARGE($E7:$L7,5),0)</f>
        <v>432</v>
      </c>
      <c r="N7" s="102">
        <f>IF(COUNT(E7:L7)&gt;5,5,COUNT(E7:L7))</f>
        <v>5</v>
      </c>
      <c r="O7">
        <f>M7/N7</f>
        <v>86.4</v>
      </c>
    </row>
    <row r="8" spans="2:35">
      <c r="B8" t="s">
        <v>96</v>
      </c>
      <c r="C8" s="388" t="s">
        <v>8</v>
      </c>
      <c r="D8" t="s">
        <v>65</v>
      </c>
      <c r="E8">
        <v>99</v>
      </c>
      <c r="F8">
        <v>88</v>
      </c>
      <c r="H8" s="1"/>
      <c r="I8" s="1"/>
      <c r="J8">
        <v>94</v>
      </c>
      <c r="K8">
        <v>92</v>
      </c>
      <c r="L8" s="1"/>
      <c r="M8" s="102">
        <f>IFERROR(LARGE($E8:$L8,1),0)+IFERROR(LARGE($E8:$L8,2),0)+IFERROR(LARGE($E8:$L8,3),0)+IFERROR(LARGE($E8:$L8,4),0)+IFERROR(LARGE($E8:$L8,5),0)</f>
        <v>373</v>
      </c>
      <c r="N8" s="102">
        <f>IF(COUNT(E8:L8)&gt;5,5,COUNT(E8:L8))</f>
        <v>4</v>
      </c>
      <c r="O8" s="101">
        <f>M8/N8</f>
        <v>93.25</v>
      </c>
    </row>
    <row r="9" spans="2:35">
      <c r="B9" t="s">
        <v>97</v>
      </c>
      <c r="C9" s="388" t="s">
        <v>10</v>
      </c>
      <c r="D9" t="s">
        <v>65</v>
      </c>
      <c r="E9">
        <v>90</v>
      </c>
      <c r="F9">
        <v>85</v>
      </c>
      <c r="G9" s="1"/>
      <c r="H9">
        <v>94</v>
      </c>
      <c r="I9" s="1"/>
      <c r="J9">
        <v>82</v>
      </c>
      <c r="K9" s="1"/>
      <c r="M9" s="102">
        <f>IFERROR(LARGE($E9:$L9,1),0)+IFERROR(LARGE($E9:$L9,2),0)+IFERROR(LARGE($E9:$L9,3),0)+IFERROR(LARGE($E9:$L9,4),0)+IFERROR(LARGE($E9:$L9,5),0)</f>
        <v>351</v>
      </c>
      <c r="N9" s="102">
        <f>IF(COUNT(E9:L9)&gt;5,5,COUNT(E9:L9))</f>
        <v>4</v>
      </c>
      <c r="O9" s="101">
        <f>M9/N9</f>
        <v>87.75</v>
      </c>
    </row>
    <row r="10" spans="2:35">
      <c r="B10" t="s">
        <v>432</v>
      </c>
      <c r="C10" s="388" t="s">
        <v>8</v>
      </c>
      <c r="D10" t="s">
        <v>42</v>
      </c>
      <c r="F10">
        <v>97</v>
      </c>
      <c r="J10">
        <v>92</v>
      </c>
      <c r="K10">
        <v>97</v>
      </c>
      <c r="M10" s="102">
        <f>IFERROR(LARGE($E10:$L10,1),0)+IFERROR(LARGE($E10:$L10,2),0)+IFERROR(LARGE($E10:$L10,3),0)+IFERROR(LARGE($E10:$L10,4),0)+IFERROR(LARGE($E10:$L10,5),0)</f>
        <v>286</v>
      </c>
      <c r="N10" s="102">
        <f>IF(COUNT(E10:L10)&gt;5,5,COUNT(E10:L10))</f>
        <v>3</v>
      </c>
      <c r="O10">
        <f>M10/N10</f>
        <v>95.333333333333329</v>
      </c>
    </row>
    <row r="11" spans="2:35">
      <c r="B11" t="s">
        <v>133</v>
      </c>
      <c r="C11" s="388" t="s">
        <v>4</v>
      </c>
      <c r="D11" t="s">
        <v>15</v>
      </c>
      <c r="F11">
        <v>90</v>
      </c>
      <c r="G11" s="288">
        <v>98</v>
      </c>
      <c r="H11">
        <v>97</v>
      </c>
      <c r="M11" s="102">
        <f>IFERROR(LARGE($E11:$L11,1),0)+IFERROR(LARGE($E11:$L11,2),0)+IFERROR(LARGE($E11:$L11,3),0)+IFERROR(LARGE($E11:$L11,4),0)+IFERROR(LARGE($E11:$L11,5),0)</f>
        <v>285</v>
      </c>
      <c r="N11" s="102">
        <f>IF(COUNT(E11:L11)&gt;5,5,COUNT(E11:L11))</f>
        <v>3</v>
      </c>
      <c r="O11">
        <f>M11/N11</f>
        <v>95</v>
      </c>
    </row>
    <row r="12" spans="2:35">
      <c r="B12" s="288" t="s">
        <v>427</v>
      </c>
      <c r="C12" s="342" t="s">
        <v>8</v>
      </c>
      <c r="D12" s="288" t="s">
        <v>35</v>
      </c>
      <c r="E12" s="288"/>
      <c r="F12" s="288"/>
      <c r="G12" s="288">
        <v>97</v>
      </c>
      <c r="J12" s="391">
        <v>88</v>
      </c>
      <c r="K12">
        <v>94</v>
      </c>
      <c r="M12" s="102">
        <f>IFERROR(LARGE($E12:$L12,1),0)+IFERROR(LARGE($E12:$L12,2),0)+IFERROR(LARGE($E12:$L12,3),0)+IFERROR(LARGE($E12:$L12,4),0)+IFERROR(LARGE($E12:$L12,5),0)</f>
        <v>279</v>
      </c>
      <c r="N12" s="102">
        <f>IF(COUNT(E12:L12)&gt;5,5,COUNT(E12:L12))</f>
        <v>3</v>
      </c>
      <c r="O12" s="101">
        <f>M12/N12</f>
        <v>93</v>
      </c>
    </row>
    <row r="13" spans="2:35">
      <c r="B13" t="s">
        <v>434</v>
      </c>
      <c r="C13" s="388" t="s">
        <v>8</v>
      </c>
      <c r="D13" t="s">
        <v>42</v>
      </c>
      <c r="F13">
        <v>94</v>
      </c>
      <c r="H13">
        <v>89</v>
      </c>
      <c r="I13">
        <v>94</v>
      </c>
      <c r="M13" s="102">
        <f>IFERROR(LARGE($E13:$L13,1),0)+IFERROR(LARGE($E13:$L13,2),0)+IFERROR(LARGE($E13:$L13,3),0)+IFERROR(LARGE($E13:$L13,4),0)+IFERROR(LARGE($E13:$L13,5),0)</f>
        <v>277</v>
      </c>
      <c r="N13" s="102">
        <f>IF(COUNT(E13:L13)&gt;5,5,COUNT(E13:L13))</f>
        <v>3</v>
      </c>
      <c r="O13">
        <f>M13/N13</f>
        <v>92.333333333333329</v>
      </c>
    </row>
    <row r="14" spans="2:35">
      <c r="B14" t="s">
        <v>93</v>
      </c>
      <c r="C14" s="388" t="s">
        <v>4</v>
      </c>
      <c r="D14" t="s">
        <v>55</v>
      </c>
      <c r="E14">
        <v>91</v>
      </c>
      <c r="F14">
        <v>95</v>
      </c>
      <c r="J14">
        <v>86</v>
      </c>
      <c r="M14" s="102">
        <f>IFERROR(LARGE($E14:$L14,1),0)+IFERROR(LARGE($E14:$L14,2),0)+IFERROR(LARGE($E14:$L14,3),0)+IFERROR(LARGE($E14:$L14,4),0)+IFERROR(LARGE($E14:$L14,5),0)</f>
        <v>272</v>
      </c>
      <c r="N14" s="102">
        <f>IF(COUNT(E14:L14)&gt;5,5,COUNT(E14:L14))</f>
        <v>3</v>
      </c>
      <c r="O14" s="101">
        <f>M14/N14</f>
        <v>90.666666666666671</v>
      </c>
    </row>
    <row r="15" spans="2:35">
      <c r="B15" t="s">
        <v>533</v>
      </c>
      <c r="C15" s="388" t="s">
        <v>4</v>
      </c>
      <c r="D15" t="s">
        <v>65</v>
      </c>
      <c r="I15">
        <v>95</v>
      </c>
      <c r="J15">
        <v>84</v>
      </c>
      <c r="K15">
        <v>88</v>
      </c>
      <c r="M15" s="102">
        <f>IFERROR(LARGE($E15:$L15,1),0)+IFERROR(LARGE($E15:$L15,2),0)+IFERROR(LARGE($E15:$L15,3),0)+IFERROR(LARGE($E15:$L15,4),0)+IFERROR(LARGE($E15:$L15,5),0)</f>
        <v>267</v>
      </c>
      <c r="N15" s="102">
        <f>IF(COUNT(E15:L15)&gt;5,5,COUNT(E15:L15))</f>
        <v>3</v>
      </c>
      <c r="O15">
        <f>M15/N15</f>
        <v>89</v>
      </c>
    </row>
    <row r="16" spans="2:35">
      <c r="B16" t="s">
        <v>99</v>
      </c>
      <c r="C16" s="388" t="s">
        <v>10</v>
      </c>
      <c r="D16" t="s">
        <v>104</v>
      </c>
      <c r="E16">
        <v>74</v>
      </c>
      <c r="H16">
        <v>87</v>
      </c>
      <c r="J16">
        <v>78</v>
      </c>
      <c r="M16" s="102">
        <f>IFERROR(LARGE($E16:$L16,1),0)+IFERROR(LARGE($E16:$L16,2),0)+IFERROR(LARGE($E16:$L16,3),0)+IFERROR(LARGE($E16:$L16,4),0)+IFERROR(LARGE($E16:$L16,5),0)</f>
        <v>239</v>
      </c>
      <c r="N16" s="102">
        <f>IF(COUNT(E16:L16)&gt;5,5,COUNT(E16:L16))</f>
        <v>3</v>
      </c>
      <c r="O16">
        <f>M16/N16</f>
        <v>79.666666666666671</v>
      </c>
    </row>
    <row r="17" spans="2:24">
      <c r="B17" t="s">
        <v>84</v>
      </c>
      <c r="C17" s="388" t="s">
        <v>4</v>
      </c>
      <c r="D17" t="s">
        <v>64</v>
      </c>
      <c r="H17">
        <v>95</v>
      </c>
      <c r="J17">
        <v>97</v>
      </c>
      <c r="M17" s="102">
        <f>IFERROR(LARGE($E17:$L17,1),0)+IFERROR(LARGE($E17:$L17,2),0)+IFERROR(LARGE($E17:$L17,3),0)+IFERROR(LARGE($E17:$L17,4),0)+IFERROR(LARGE($E17:$L17,5),0)</f>
        <v>192</v>
      </c>
      <c r="N17" s="102">
        <f>IF(COUNT(E17:L17)&gt;5,5,COUNT(E17:L17))</f>
        <v>2</v>
      </c>
      <c r="O17">
        <f>M17/N17</f>
        <v>96</v>
      </c>
    </row>
    <row r="18" spans="2:24">
      <c r="B18" t="s">
        <v>54</v>
      </c>
      <c r="C18" s="388" t="s">
        <v>10</v>
      </c>
      <c r="D18" t="s">
        <v>104</v>
      </c>
      <c r="E18">
        <v>97</v>
      </c>
      <c r="H18" s="1"/>
      <c r="I18" s="1"/>
      <c r="J18" s="1"/>
      <c r="K18">
        <v>95</v>
      </c>
      <c r="L18" s="1"/>
      <c r="M18" s="102">
        <f>IFERROR(LARGE($E18:$L18,1),0)+IFERROR(LARGE($E18:$L18,2),0)+IFERROR(LARGE($E18:$L18,3),0)+IFERROR(LARGE($E18:$L18,4),0)+IFERROR(LARGE($E18:$L18,5),0)</f>
        <v>192</v>
      </c>
      <c r="N18" s="102">
        <f>IF(COUNT(E18:L18)&gt;5,5,COUNT(E18:L18))</f>
        <v>2</v>
      </c>
      <c r="O18" s="101">
        <f>M18/N18</f>
        <v>96</v>
      </c>
    </row>
    <row r="19" spans="2:24">
      <c r="B19" t="s">
        <v>161</v>
      </c>
      <c r="C19" s="388" t="s">
        <v>4</v>
      </c>
      <c r="D19" t="s">
        <v>15</v>
      </c>
      <c r="H19">
        <v>96</v>
      </c>
      <c r="J19">
        <v>93</v>
      </c>
      <c r="M19" s="102">
        <f>IFERROR(LARGE($E19:$L19,1),0)+IFERROR(LARGE($E19:$L19,2),0)+IFERROR(LARGE($E19:$L19,3),0)+IFERROR(LARGE($E19:$L19,4),0)+IFERROR(LARGE($E19:$L19,5),0)</f>
        <v>189</v>
      </c>
      <c r="N19" s="102">
        <f>IF(COUNT(E19:L19)&gt;5,5,COUNT(E19:L19))</f>
        <v>2</v>
      </c>
      <c r="O19">
        <f>M19/N19</f>
        <v>94.5</v>
      </c>
    </row>
    <row r="20" spans="2:24">
      <c r="B20" t="s">
        <v>528</v>
      </c>
      <c r="C20" s="388" t="s">
        <v>8</v>
      </c>
      <c r="D20" t="s">
        <v>104</v>
      </c>
      <c r="I20">
        <v>98</v>
      </c>
      <c r="J20">
        <v>90</v>
      </c>
      <c r="M20" s="102">
        <f>IFERROR(LARGE($E20:$L20,1),0)+IFERROR(LARGE($E20:$L20,2),0)+IFERROR(LARGE($E20:$L20,3),0)+IFERROR(LARGE($E20:$L20,4),0)+IFERROR(LARGE($E20:$L20,5),0)</f>
        <v>188</v>
      </c>
      <c r="N20" s="102">
        <f>IF(COUNT(E20:L20)&gt;5,5,COUNT(E20:L20))</f>
        <v>2</v>
      </c>
      <c r="O20">
        <f>M20/N20</f>
        <v>94</v>
      </c>
    </row>
    <row r="21" spans="2:24">
      <c r="B21" t="s">
        <v>433</v>
      </c>
      <c r="C21" s="388" t="s">
        <v>10</v>
      </c>
      <c r="D21" t="s">
        <v>65</v>
      </c>
      <c r="F21">
        <v>96</v>
      </c>
      <c r="J21">
        <v>91</v>
      </c>
      <c r="M21" s="102">
        <f>IFERROR(LARGE($E21:$L21,1),0)+IFERROR(LARGE($E21:$L21,2),0)+IFERROR(LARGE($E21:$L21,3),0)+IFERROR(LARGE($E21:$L21,4),0)+IFERROR(LARGE($E21:$L21,5),0)</f>
        <v>187</v>
      </c>
      <c r="N21" s="102">
        <f>IF(COUNT(E21:L21)&gt;5,5,COUNT(E21:L21))</f>
        <v>2</v>
      </c>
      <c r="O21">
        <f>M21/N21</f>
        <v>93.5</v>
      </c>
    </row>
    <row r="22" spans="2:24">
      <c r="B22" t="s">
        <v>98</v>
      </c>
      <c r="C22" s="388" t="s">
        <v>10</v>
      </c>
      <c r="D22" t="s">
        <v>104</v>
      </c>
      <c r="E22">
        <v>83</v>
      </c>
      <c r="H22">
        <v>91</v>
      </c>
      <c r="I22" s="1"/>
      <c r="J22" s="1"/>
      <c r="K22" s="1"/>
      <c r="L22" s="1"/>
      <c r="M22" s="102">
        <f>IFERROR(LARGE($E22:$L22,1),0)+IFERROR(LARGE($E22:$L22,2),0)+IFERROR(LARGE($E22:$L22,3),0)+IFERROR(LARGE($E22:$L22,4),0)+IFERROR(LARGE($E22:$L22,5),0)</f>
        <v>174</v>
      </c>
      <c r="N22" s="102">
        <f>IF(COUNT(E22:L22)&gt;5,5,COUNT(E22:L22))</f>
        <v>2</v>
      </c>
      <c r="O22">
        <f>M22/N22</f>
        <v>87</v>
      </c>
    </row>
    <row r="23" spans="2:24">
      <c r="B23" t="s">
        <v>298</v>
      </c>
      <c r="C23" s="388" t="s">
        <v>8</v>
      </c>
      <c r="D23" t="s">
        <v>42</v>
      </c>
      <c r="E23">
        <v>86</v>
      </c>
      <c r="F23">
        <v>86</v>
      </c>
      <c r="H23" s="1"/>
      <c r="I23" s="1"/>
      <c r="J23" s="1"/>
      <c r="K23" s="1"/>
      <c r="M23" s="102">
        <f>IFERROR(LARGE($E23:$L23,1),0)+IFERROR(LARGE($E23:$L23,2),0)+IFERROR(LARGE($E23:$L23,3),0)+IFERROR(LARGE($E23:$L23,4),0)+IFERROR(LARGE($E23:$L23,5),0)</f>
        <v>172</v>
      </c>
      <c r="N23" s="102">
        <f>IF(COUNT(E23:L23)&gt;5,5,COUNT(E23:L23))</f>
        <v>2</v>
      </c>
      <c r="O23" s="101">
        <f>M23/N23</f>
        <v>86</v>
      </c>
    </row>
    <row r="24" spans="2:24">
      <c r="B24" t="s">
        <v>126</v>
      </c>
      <c r="C24" s="388" t="s">
        <v>10</v>
      </c>
      <c r="D24" t="s">
        <v>35</v>
      </c>
      <c r="E24">
        <v>88</v>
      </c>
      <c r="F24">
        <v>84</v>
      </c>
      <c r="H24" s="1"/>
      <c r="M24" s="102">
        <f>IFERROR(LARGE($E24:$L24,1),0)+IFERROR(LARGE($E24:$L24,2),0)+IFERROR(LARGE($E24:$L24,3),0)+IFERROR(LARGE($E24:$L24,4),0)+IFERROR(LARGE($E24:$L24,5),0)</f>
        <v>172</v>
      </c>
      <c r="N24" s="102">
        <f>IF(COUNT(E24:L24)&gt;5,5,COUNT(E24:L24))</f>
        <v>2</v>
      </c>
      <c r="O24" s="101">
        <f>M24/N24</f>
        <v>86</v>
      </c>
      <c r="W24" s="288"/>
      <c r="X24" s="292"/>
    </row>
    <row r="25" spans="2:24">
      <c r="B25" t="s">
        <v>172</v>
      </c>
      <c r="C25" s="388" t="s">
        <v>4</v>
      </c>
      <c r="D25" t="s">
        <v>42</v>
      </c>
      <c r="E25">
        <v>87</v>
      </c>
      <c r="J25">
        <v>83</v>
      </c>
      <c r="M25" s="102">
        <f>IFERROR(LARGE($E25:$L25,1),0)+IFERROR(LARGE($E25:$L25,2),0)+IFERROR(LARGE($E25:$L25,3),0)+IFERROR(LARGE($E25:$L25,4),0)+IFERROR(LARGE($E25:$L25,5),0)</f>
        <v>170</v>
      </c>
      <c r="N25" s="102">
        <f>IF(COUNT(E25:L25)&gt;5,5,COUNT(E25:L25))</f>
        <v>2</v>
      </c>
      <c r="O25" s="101">
        <f>M25/N25</f>
        <v>85</v>
      </c>
      <c r="W25" s="288"/>
      <c r="X25" s="292"/>
    </row>
    <row r="26" spans="2:24">
      <c r="B26" t="s">
        <v>299</v>
      </c>
      <c r="C26" s="388" t="s">
        <v>10</v>
      </c>
      <c r="D26" t="s">
        <v>18</v>
      </c>
      <c r="E26">
        <v>85</v>
      </c>
      <c r="J26">
        <v>85</v>
      </c>
      <c r="L26" s="1"/>
      <c r="M26" s="102">
        <f>IFERROR(LARGE($E26:$L26,1),0)+IFERROR(LARGE($E26:$L26,2),0)+IFERROR(LARGE($E26:$L26,3),0)+IFERROR(LARGE($E26:$L26,4),0)+IFERROR(LARGE($E26:$L26,5),0)</f>
        <v>170</v>
      </c>
      <c r="N26" s="102">
        <f>IF(COUNT(E26:L26)&gt;5,5,COUNT(E26:L26))</f>
        <v>2</v>
      </c>
      <c r="O26" s="101">
        <f>M26/N26</f>
        <v>85</v>
      </c>
      <c r="W26" s="288"/>
      <c r="X26" s="292"/>
    </row>
    <row r="27" spans="2:24">
      <c r="B27" t="s">
        <v>495</v>
      </c>
      <c r="C27" s="388" t="s">
        <v>10</v>
      </c>
      <c r="D27" t="s">
        <v>42</v>
      </c>
      <c r="H27">
        <v>88</v>
      </c>
      <c r="J27">
        <v>81</v>
      </c>
      <c r="M27" s="102">
        <f>IFERROR(LARGE($E27:$L27,1),0)+IFERROR(LARGE($E27:$L27,2),0)+IFERROR(LARGE($E27:$L27,3),0)+IFERROR(LARGE($E27:$L27,4),0)+IFERROR(LARGE($E27:$L27,5),0)</f>
        <v>169</v>
      </c>
      <c r="N27" s="102">
        <f>IF(COUNT(E27:L27)&gt;5,5,COUNT(E27:L27))</f>
        <v>2</v>
      </c>
      <c r="O27">
        <f>M27/N27</f>
        <v>84.5</v>
      </c>
      <c r="W27" s="288"/>
      <c r="X27" s="292"/>
    </row>
    <row r="28" spans="2:24">
      <c r="B28" t="s">
        <v>94</v>
      </c>
      <c r="C28" s="388" t="s">
        <v>8</v>
      </c>
      <c r="D28" t="s">
        <v>68</v>
      </c>
      <c r="E28">
        <v>78</v>
      </c>
      <c r="J28">
        <v>87</v>
      </c>
      <c r="L28" s="1"/>
      <c r="M28" s="102">
        <f>IFERROR(LARGE($E28:$L28,1),0)+IFERROR(LARGE($E28:$L28,2),0)+IFERROR(LARGE($E28:$L28,3),0)+IFERROR(LARGE($E28:$L28,4),0)+IFERROR(LARGE($E28:$L28,5),0)</f>
        <v>165</v>
      </c>
      <c r="N28" s="102">
        <f>IF(COUNT(E28:L28)&gt;5,5,COUNT(E28:L28))</f>
        <v>2</v>
      </c>
      <c r="O28">
        <f>M28/N28</f>
        <v>82.5</v>
      </c>
    </row>
    <row r="29" spans="2:24">
      <c r="B29" t="s">
        <v>59</v>
      </c>
      <c r="C29" s="388" t="s">
        <v>4</v>
      </c>
      <c r="D29" t="s">
        <v>55</v>
      </c>
      <c r="E29">
        <v>84</v>
      </c>
      <c r="J29">
        <v>80</v>
      </c>
      <c r="M29" s="102">
        <f>IFERROR(LARGE($E29:$L29,1),0)+IFERROR(LARGE($E29:$L29,2),0)+IFERROR(LARGE($E29:$L29,3),0)+IFERROR(LARGE($E29:$L29,4),0)+IFERROR(LARGE($E29:$L29,5),0)</f>
        <v>164</v>
      </c>
      <c r="N29" s="102">
        <f>IF(COUNT(E29:L29)&gt;5,5,COUNT(E29:L29))</f>
        <v>2</v>
      </c>
      <c r="O29">
        <f>M29/N29</f>
        <v>82</v>
      </c>
    </row>
    <row r="30" spans="2:24">
      <c r="B30" t="s">
        <v>120</v>
      </c>
      <c r="C30" s="388" t="s">
        <v>10</v>
      </c>
      <c r="D30" t="s">
        <v>269</v>
      </c>
      <c r="E30">
        <v>80</v>
      </c>
      <c r="I30" s="1"/>
      <c r="J30">
        <v>77</v>
      </c>
      <c r="K30" s="1"/>
      <c r="L30" s="1"/>
      <c r="M30" s="102">
        <f>IFERROR(LARGE($E30:$L30,1),0)+IFERROR(LARGE($E30:$L30,2),0)+IFERROR(LARGE($E30:$L30,3),0)+IFERROR(LARGE($E30:$L30,4),0)+IFERROR(LARGE($E30:$L30,5),0)</f>
        <v>157</v>
      </c>
      <c r="N30" s="102">
        <f>IF(COUNT(E30:L30)&gt;5,5,COUNT(E30:L30))</f>
        <v>2</v>
      </c>
      <c r="O30">
        <f>M30/N30</f>
        <v>78.5</v>
      </c>
    </row>
    <row r="31" spans="2:24">
      <c r="B31" t="s">
        <v>562</v>
      </c>
      <c r="C31" s="388" t="s">
        <v>8</v>
      </c>
      <c r="D31" s="1" t="s">
        <v>46</v>
      </c>
      <c r="J31">
        <v>99</v>
      </c>
      <c r="M31" s="102">
        <f>IFERROR(LARGE($E31:$L31,1),0)+IFERROR(LARGE($E31:$L31,2),0)+IFERROR(LARGE($E31:$L31,3),0)+IFERROR(LARGE($E31:$L31,4),0)+IFERROR(LARGE($E31:$L31,5),0)</f>
        <v>99</v>
      </c>
      <c r="N31" s="102">
        <f>IF(COUNT(E31:L31)&gt;5,5,COUNT(E31:L31))</f>
        <v>1</v>
      </c>
      <c r="O31">
        <f>M31/N31</f>
        <v>99</v>
      </c>
    </row>
    <row r="32" spans="2:24">
      <c r="B32" t="s">
        <v>525</v>
      </c>
      <c r="C32" s="388" t="s">
        <v>8</v>
      </c>
      <c r="D32" t="s">
        <v>68</v>
      </c>
      <c r="I32">
        <v>99</v>
      </c>
      <c r="M32" s="102">
        <f>IFERROR(LARGE($E32:$L32,1),0)+IFERROR(LARGE($E32:$L32,2),0)+IFERROR(LARGE($E32:$L32,3),0)+IFERROR(LARGE($E32:$L32,4),0)+IFERROR(LARGE($E32:$L32,5),0)</f>
        <v>99</v>
      </c>
      <c r="N32" s="102">
        <f>IF(COUNT(E32:L32)&gt;5,5,COUNT(E32:L32))</f>
        <v>1</v>
      </c>
      <c r="O32">
        <f>M32/N32</f>
        <v>99</v>
      </c>
    </row>
    <row r="33" spans="2:15">
      <c r="B33" t="s">
        <v>306</v>
      </c>
      <c r="C33" s="388" t="s">
        <v>10</v>
      </c>
      <c r="D33" t="s">
        <v>42</v>
      </c>
      <c r="F33">
        <v>99</v>
      </c>
      <c r="M33" s="102">
        <f>IFERROR(LARGE($E33:$L33,1),0)+IFERROR(LARGE($E33:$L33,2),0)+IFERROR(LARGE($E33:$L33,3),0)+IFERROR(LARGE($E33:$L33,4),0)+IFERROR(LARGE($E33:$L33,5),0)</f>
        <v>99</v>
      </c>
      <c r="N33" s="102">
        <f>IF(COUNT(E33:L33)&gt;5,5,COUNT(E33:L33))</f>
        <v>1</v>
      </c>
      <c r="O33">
        <f>M33/N33</f>
        <v>99</v>
      </c>
    </row>
    <row r="34" spans="2:15">
      <c r="B34" t="s">
        <v>532</v>
      </c>
      <c r="C34" s="388" t="s">
        <v>8</v>
      </c>
      <c r="D34" t="s">
        <v>19</v>
      </c>
      <c r="I34">
        <v>97</v>
      </c>
      <c r="M34" s="102">
        <f>IFERROR(LARGE($E34:$L34,1),0)+IFERROR(LARGE($E34:$L34,2),0)+IFERROR(LARGE($E34:$L34,3),0)+IFERROR(LARGE($E34:$L34,4),0)+IFERROR(LARGE($E34:$L34,5),0)</f>
        <v>97</v>
      </c>
      <c r="N34" s="102">
        <f>IF(COUNT(E34:L34)&gt;5,5,COUNT(E34:L34))</f>
        <v>1</v>
      </c>
      <c r="O34">
        <f>M34/N34</f>
        <v>97</v>
      </c>
    </row>
    <row r="35" spans="2:15">
      <c r="B35" t="s">
        <v>268</v>
      </c>
      <c r="C35" s="388" t="s">
        <v>8</v>
      </c>
      <c r="D35" t="s">
        <v>60</v>
      </c>
      <c r="E35">
        <v>95</v>
      </c>
      <c r="H35" s="1"/>
      <c r="L35" s="1"/>
      <c r="M35" s="102">
        <f>IFERROR(LARGE($E35:$L35,1),0)+IFERROR(LARGE($E35:$L35,2),0)+IFERROR(LARGE($E35:$L35,3),0)+IFERROR(LARGE($E35:$L35,4),0)+IFERROR(LARGE($E35:$L35,5),0)</f>
        <v>95</v>
      </c>
      <c r="N35" s="102">
        <f>IF(COUNT(E35:L35)&gt;5,5,COUNT(E35:L35))</f>
        <v>1</v>
      </c>
      <c r="O35" s="101">
        <f>M35/N35</f>
        <v>95</v>
      </c>
    </row>
    <row r="36" spans="2:15">
      <c r="B36" t="s">
        <v>296</v>
      </c>
      <c r="C36" s="388" t="s">
        <v>10</v>
      </c>
      <c r="D36" t="s">
        <v>42</v>
      </c>
      <c r="E36">
        <v>94</v>
      </c>
      <c r="H36" s="1"/>
      <c r="I36" s="1"/>
      <c r="J36" s="1"/>
      <c r="K36" s="1"/>
      <c r="L36" s="1"/>
      <c r="M36" s="102">
        <f>IFERROR(LARGE($E36:$L36,1),0)+IFERROR(LARGE($E36:$L36,2),0)+IFERROR(LARGE($E36:$L36,3),0)+IFERROR(LARGE($E36:$L36,4),0)+IFERROR(LARGE($E36:$L36,5),0)</f>
        <v>94</v>
      </c>
      <c r="N36" s="102">
        <f>IF(COUNT(E36:L36)&gt;5,5,COUNT(E36:L36))</f>
        <v>1</v>
      </c>
      <c r="O36" s="101">
        <f>M36/N36</f>
        <v>94</v>
      </c>
    </row>
    <row r="37" spans="2:15">
      <c r="B37" t="s">
        <v>435</v>
      </c>
      <c r="C37" s="388" t="s">
        <v>4</v>
      </c>
      <c r="D37" t="s">
        <v>32</v>
      </c>
      <c r="F37">
        <v>93</v>
      </c>
      <c r="M37" s="102">
        <f>IFERROR(LARGE($E37:$L37,1),0)+IFERROR(LARGE($E37:$L37,2),0)+IFERROR(LARGE($E37:$L37,3),0)+IFERROR(LARGE($E37:$L37,4),0)+IFERROR(LARGE($E37:$L37,5),0)</f>
        <v>93</v>
      </c>
      <c r="N37" s="102">
        <f>IF(COUNT(E37:L37)&gt;5,5,COUNT(E37:L37))</f>
        <v>1</v>
      </c>
      <c r="O37">
        <f>M37/N37</f>
        <v>93</v>
      </c>
    </row>
    <row r="38" spans="2:15">
      <c r="B38" t="s">
        <v>493</v>
      </c>
      <c r="C38" s="388" t="s">
        <v>8</v>
      </c>
      <c r="D38" t="s">
        <v>42</v>
      </c>
      <c r="H38">
        <v>93</v>
      </c>
      <c r="M38" s="102">
        <f>IFERROR(LARGE($E38:$L38,1),0)+IFERROR(LARGE($E38:$L38,2),0)+IFERROR(LARGE($E38:$L38,3),0)+IFERROR(LARGE($E38:$L38,4),0)+IFERROR(LARGE($E38:$L38,5),0)</f>
        <v>93</v>
      </c>
      <c r="N38" s="102">
        <f>IF(COUNT(E38:L38)&gt;5,5,COUNT(E38:L38))</f>
        <v>1</v>
      </c>
      <c r="O38">
        <f>M38/N38</f>
        <v>93</v>
      </c>
    </row>
    <row r="39" spans="2:15">
      <c r="B39" t="s">
        <v>602</v>
      </c>
      <c r="C39" s="388" t="s">
        <v>8</v>
      </c>
      <c r="D39" s="1" t="s">
        <v>65</v>
      </c>
      <c r="K39">
        <v>93</v>
      </c>
      <c r="M39" s="102">
        <f>IFERROR(LARGE($E39:$L39,1),0)+IFERROR(LARGE($E39:$L39,2),0)+IFERROR(LARGE($E39:$L39,3),0)+IFERROR(LARGE($E39:$L39,4),0)+IFERROR(LARGE($E39:$L39,5),0)</f>
        <v>93</v>
      </c>
      <c r="N39" s="102">
        <f>IF(COUNT(E39:L39)&gt;5,5,COUNT(E39:L39))</f>
        <v>1</v>
      </c>
      <c r="O39">
        <f>M39/N39</f>
        <v>93</v>
      </c>
    </row>
    <row r="40" spans="2:15">
      <c r="B40" t="s">
        <v>297</v>
      </c>
      <c r="C40" s="388" t="s">
        <v>10</v>
      </c>
      <c r="D40" t="s">
        <v>35</v>
      </c>
      <c r="E40">
        <v>93</v>
      </c>
      <c r="H40" s="1"/>
      <c r="I40" s="1"/>
      <c r="J40" s="1"/>
      <c r="K40" s="1"/>
      <c r="L40" s="1"/>
      <c r="M40" s="102">
        <f>IFERROR(LARGE($E40:$L40,1),0)+IFERROR(LARGE($E40:$L40,2),0)+IFERROR(LARGE($E40:$L40,3),0)+IFERROR(LARGE($E40:$L40,4),0)+IFERROR(LARGE($E40:$L40,5),0)</f>
        <v>93</v>
      </c>
      <c r="N40" s="102">
        <f>IF(COUNT(E40:L40)&gt;5,5,COUNT(E40:L40))</f>
        <v>1</v>
      </c>
      <c r="O40" s="101">
        <f>M40/N40</f>
        <v>93</v>
      </c>
    </row>
    <row r="41" spans="2:15">
      <c r="B41" t="s">
        <v>494</v>
      </c>
      <c r="C41" s="388" t="s">
        <v>4</v>
      </c>
      <c r="D41" t="s">
        <v>122</v>
      </c>
      <c r="H41">
        <v>92</v>
      </c>
      <c r="M41" s="102">
        <f>IFERROR(LARGE($E41:$L41,1),0)+IFERROR(LARGE($E41:$L41,2),0)+IFERROR(LARGE($E41:$L41,3),0)+IFERROR(LARGE($E41:$L41,4),0)+IFERROR(LARGE($E41:$L41,5),0)</f>
        <v>92</v>
      </c>
      <c r="N41" s="102">
        <f>IF(COUNT(E41:L41)&gt;5,5,COUNT(E41:L41))</f>
        <v>1</v>
      </c>
      <c r="O41">
        <f>M41/N41</f>
        <v>92</v>
      </c>
    </row>
    <row r="42" spans="2:15">
      <c r="B42" t="s">
        <v>535</v>
      </c>
      <c r="C42" s="388" t="s">
        <v>4</v>
      </c>
      <c r="D42" t="s">
        <v>65</v>
      </c>
      <c r="I42">
        <v>92</v>
      </c>
      <c r="M42" s="102">
        <f>IFERROR(LARGE($E42:$L42,1),0)+IFERROR(LARGE($E42:$L42,2),0)+IFERROR(LARGE($E42:$L42,3),0)+IFERROR(LARGE($E42:$L42,4),0)+IFERROR(LARGE($E42:$L42,5),0)</f>
        <v>92</v>
      </c>
      <c r="N42" s="102">
        <f>IF(COUNT(E42:L42)&gt;5,5,COUNT(E42:L42))</f>
        <v>1</v>
      </c>
      <c r="O42">
        <f>M42/N42</f>
        <v>92</v>
      </c>
    </row>
    <row r="43" spans="2:15">
      <c r="B43" t="s">
        <v>117</v>
      </c>
      <c r="C43" s="388" t="s">
        <v>10</v>
      </c>
      <c r="D43" t="s">
        <v>68</v>
      </c>
      <c r="E43">
        <v>92</v>
      </c>
      <c r="H43" s="1"/>
      <c r="I43" s="1"/>
      <c r="J43" s="1"/>
      <c r="K43" s="1"/>
      <c r="M43" s="102">
        <f>IFERROR(LARGE($E43:$L43,1),0)+IFERROR(LARGE($E43:$L43,2),0)+IFERROR(LARGE($E43:$L43,3),0)+IFERROR(LARGE($E43:$L43,4),0)+IFERROR(LARGE($E43:$L43,5),0)</f>
        <v>92</v>
      </c>
      <c r="N43" s="102">
        <f>IF(COUNT(E43:L43)&gt;5,5,COUNT(E43:L43))</f>
        <v>1</v>
      </c>
      <c r="O43" s="101">
        <f>M43/N43</f>
        <v>92</v>
      </c>
    </row>
    <row r="44" spans="2:15">
      <c r="B44" t="s">
        <v>536</v>
      </c>
      <c r="C44" s="388" t="s">
        <v>8</v>
      </c>
      <c r="D44" t="s">
        <v>46</v>
      </c>
      <c r="I44">
        <v>91</v>
      </c>
      <c r="M44" s="102">
        <f>IFERROR(LARGE($E44:$L44,1),0)+IFERROR(LARGE($E44:$L44,2),0)+IFERROR(LARGE($E44:$L44,3),0)+IFERROR(LARGE($E44:$L44,4),0)+IFERROR(LARGE($E44:$L44,5),0)</f>
        <v>91</v>
      </c>
      <c r="N44" s="102">
        <f>IF(COUNT(E44:L44)&gt;5,5,COUNT(E44:L44))</f>
        <v>1</v>
      </c>
      <c r="O44">
        <f>M44/N44</f>
        <v>91</v>
      </c>
    </row>
    <row r="45" spans="2:15">
      <c r="B45" t="s">
        <v>436</v>
      </c>
      <c r="C45" s="388" t="s">
        <v>8</v>
      </c>
      <c r="D45" t="s">
        <v>55</v>
      </c>
      <c r="F45">
        <v>91</v>
      </c>
      <c r="M45" s="102">
        <f>IFERROR(LARGE($E45:$L45,1),0)+IFERROR(LARGE($E45:$L45,2),0)+IFERROR(LARGE($E45:$L45,3),0)+IFERROR(LARGE($E45:$L45,4),0)+IFERROR(LARGE($E45:$L45,5),0)</f>
        <v>91</v>
      </c>
      <c r="N45" s="102">
        <f>IF(COUNT(E45:L45)&gt;5,5,COUNT(E45:L45))</f>
        <v>1</v>
      </c>
      <c r="O45">
        <f>M45/N45</f>
        <v>91</v>
      </c>
    </row>
    <row r="46" spans="2:15">
      <c r="B46" t="s">
        <v>579</v>
      </c>
      <c r="C46" s="388" t="s">
        <v>4</v>
      </c>
      <c r="D46" s="1" t="s">
        <v>39</v>
      </c>
      <c r="I46" s="1"/>
      <c r="K46">
        <v>90</v>
      </c>
      <c r="M46" s="102">
        <f>IFERROR(LARGE($E46:$L46,1),0)+IFERROR(LARGE($E46:$L46,2),0)+IFERROR(LARGE($E46:$L46,3),0)+IFERROR(LARGE($E46:$L46,4),0)+IFERROR(LARGE($E46:$L46,5),0)</f>
        <v>90</v>
      </c>
      <c r="N46" s="102">
        <f>IF(COUNT(E46:L46)&gt;5,5,COUNT(E46:L46))</f>
        <v>1</v>
      </c>
      <c r="O46">
        <f>M46/N46</f>
        <v>90</v>
      </c>
    </row>
    <row r="47" spans="2:15">
      <c r="B47" t="s">
        <v>672</v>
      </c>
      <c r="C47" s="388" t="s">
        <v>4</v>
      </c>
      <c r="D47" s="1" t="s">
        <v>35</v>
      </c>
      <c r="K47">
        <v>89</v>
      </c>
      <c r="M47" s="102">
        <f>IFERROR(LARGE($E47:$L47,1),0)+IFERROR(LARGE($E47:$L47,2),0)+IFERROR(LARGE($E47:$L47,3),0)+IFERROR(LARGE($E47:$L47,4),0)+IFERROR(LARGE($E47:$L47,5),0)</f>
        <v>89</v>
      </c>
      <c r="N47" s="102">
        <f>IF(COUNT(E47:L47)&gt;5,5,COUNT(E47:L47))</f>
        <v>1</v>
      </c>
      <c r="O47">
        <f>M47/N47</f>
        <v>89</v>
      </c>
    </row>
    <row r="48" spans="2:15">
      <c r="B48" t="s">
        <v>437</v>
      </c>
      <c r="C48" s="388" t="s">
        <v>8</v>
      </c>
      <c r="D48" t="s">
        <v>65</v>
      </c>
      <c r="F48">
        <v>89</v>
      </c>
      <c r="M48" s="102">
        <f>IFERROR(LARGE($E48:$L48,1),0)+IFERROR(LARGE($E48:$L48,2),0)+IFERROR(LARGE($E48:$L48,3),0)+IFERROR(LARGE($E48:$L48,4),0)+IFERROR(LARGE($E48:$L48,5),0)</f>
        <v>89</v>
      </c>
      <c r="N48" s="102">
        <f>IF(COUNT(E48:L48)&gt;5,5,COUNT(E48:L48))</f>
        <v>1</v>
      </c>
      <c r="O48">
        <f>M48/N48</f>
        <v>89</v>
      </c>
    </row>
    <row r="49" spans="2:15">
      <c r="B49" t="s">
        <v>425</v>
      </c>
      <c r="C49" s="388" t="s">
        <v>8</v>
      </c>
      <c r="D49" s="1" t="s">
        <v>35</v>
      </c>
      <c r="K49">
        <v>87</v>
      </c>
      <c r="M49" s="102">
        <f>IFERROR(LARGE($E49:$L49,1),0)+IFERROR(LARGE($E49:$L49,2),0)+IFERROR(LARGE($E49:$L49,3),0)+IFERROR(LARGE($E49:$L49,4),0)+IFERROR(LARGE($E49:$L49,5),0)</f>
        <v>87</v>
      </c>
      <c r="N49" s="102">
        <f>IF(COUNT(E49:L49)&gt;5,5,COUNT(E49:L49))</f>
        <v>1</v>
      </c>
      <c r="O49">
        <f>M49/N49</f>
        <v>87</v>
      </c>
    </row>
    <row r="50" spans="2:15">
      <c r="B50" t="s">
        <v>248</v>
      </c>
      <c r="C50" s="388" t="s">
        <v>8</v>
      </c>
      <c r="D50" t="s">
        <v>35</v>
      </c>
      <c r="E50">
        <v>82</v>
      </c>
      <c r="M50" s="102">
        <f>IFERROR(LARGE($E50:$L50,1),0)+IFERROR(LARGE($E50:$L50,2),0)+IFERROR(LARGE($E50:$L50,3),0)+IFERROR(LARGE($E50:$L50,4),0)+IFERROR(LARGE($E50:$L50,5),0)</f>
        <v>82</v>
      </c>
      <c r="N50" s="102">
        <f>IF(COUNT(E50:L50)&gt;5,5,COUNT(E50:L50))</f>
        <v>1</v>
      </c>
      <c r="O50">
        <f>M50/N50</f>
        <v>82</v>
      </c>
    </row>
    <row r="51" spans="2:15">
      <c r="B51" t="s">
        <v>300</v>
      </c>
      <c r="C51" s="388" t="s">
        <v>8</v>
      </c>
      <c r="D51" t="s">
        <v>19</v>
      </c>
      <c r="E51">
        <v>81</v>
      </c>
      <c r="I51" s="1"/>
      <c r="J51" s="1"/>
      <c r="K51" s="1"/>
      <c r="L51" s="1"/>
      <c r="M51" s="102">
        <f>IFERROR(LARGE($E51:$L51,1),0)+IFERROR(LARGE($E51:$L51,2),0)+IFERROR(LARGE($E51:$L51,3),0)+IFERROR(LARGE($E51:$L51,4),0)+IFERROR(LARGE($E51:$L51,5),0)</f>
        <v>81</v>
      </c>
      <c r="N51" s="102">
        <f>IF(COUNT(E51:L51)&gt;5,5,COUNT(E51:L51))</f>
        <v>1</v>
      </c>
      <c r="O51">
        <f>M51/N51</f>
        <v>81</v>
      </c>
    </row>
    <row r="52" spans="2:15">
      <c r="B52" t="s">
        <v>301</v>
      </c>
      <c r="C52" s="388" t="s">
        <v>10</v>
      </c>
      <c r="D52" t="s">
        <v>42</v>
      </c>
      <c r="E52">
        <v>79</v>
      </c>
      <c r="M52" s="102">
        <f>IFERROR(LARGE($E52:$L52,1),0)+IFERROR(LARGE($E52:$L52,2),0)+IFERROR(LARGE($E52:$L52,3),0)+IFERROR(LARGE($E52:$L52,4),0)+IFERROR(LARGE($E52:$L52,5),0)</f>
        <v>79</v>
      </c>
      <c r="N52" s="102">
        <f>IF(COUNT(E52:L52)&gt;5,5,COUNT(E52:L52))</f>
        <v>1</v>
      </c>
      <c r="O52">
        <f>M52/N52</f>
        <v>79</v>
      </c>
    </row>
    <row r="53" spans="2:15">
      <c r="B53" t="s">
        <v>572</v>
      </c>
      <c r="C53" s="388" t="s">
        <v>10</v>
      </c>
      <c r="D53" s="1" t="s">
        <v>65</v>
      </c>
      <c r="J53">
        <v>79</v>
      </c>
      <c r="L53" s="1"/>
      <c r="M53" s="102">
        <f>IFERROR(LARGE($E53:$L53,1),0)+IFERROR(LARGE($E53:$L53,2),0)+IFERROR(LARGE($E53:$L53,3),0)+IFERROR(LARGE($E53:$L53,4),0)+IFERROR(LARGE($E53:$L53,5),0)</f>
        <v>79</v>
      </c>
      <c r="N53" s="102">
        <f>IF(COUNT(E53:L53)&gt;5,5,COUNT(E53:L53))</f>
        <v>1</v>
      </c>
      <c r="O53">
        <f>M53/N53</f>
        <v>79</v>
      </c>
    </row>
    <row r="54" spans="2:15">
      <c r="B54" t="s">
        <v>177</v>
      </c>
      <c r="C54" s="388" t="s">
        <v>4</v>
      </c>
      <c r="D54" t="s">
        <v>38</v>
      </c>
      <c r="E54">
        <v>77</v>
      </c>
      <c r="M54" s="102">
        <f>IFERROR(LARGE($E54:$L54,1),0)+IFERROR(LARGE($E54:$L54,2),0)+IFERROR(LARGE($E54:$L54,3),0)+IFERROR(LARGE($E54:$L54,4),0)+IFERROR(LARGE($E54:$L54,5),0)</f>
        <v>77</v>
      </c>
      <c r="N54" s="102">
        <f>IF(COUNT(E54:L54)&gt;5,5,COUNT(E54:L54))</f>
        <v>1</v>
      </c>
      <c r="O54">
        <f>M54/N54</f>
        <v>77</v>
      </c>
    </row>
    <row r="55" spans="2:15">
      <c r="B55" t="s">
        <v>302</v>
      </c>
      <c r="C55" s="388" t="s">
        <v>10</v>
      </c>
      <c r="D55" t="s">
        <v>55</v>
      </c>
      <c r="E55">
        <v>75</v>
      </c>
      <c r="I55" s="1"/>
      <c r="J55" s="1"/>
      <c r="K55" s="1"/>
      <c r="M55" s="102">
        <f>IFERROR(LARGE($E55:$L55,1),0)+IFERROR(LARGE($E55:$L55,2),0)+IFERROR(LARGE($E55:$L55,3),0)+IFERROR(LARGE($E55:$L55,4),0)+IFERROR(LARGE($E55:$L55,5),0)</f>
        <v>75</v>
      </c>
      <c r="N55" s="102">
        <f>IF(COUNT(E55:L55)&gt;5,5,COUNT(E55:L55))</f>
        <v>1</v>
      </c>
      <c r="O55">
        <f>M55/N55</f>
        <v>75</v>
      </c>
    </row>
    <row r="56" spans="2:15">
      <c r="L56" s="1"/>
      <c r="M56" s="102"/>
      <c r="N56" s="102"/>
    </row>
    <row r="57" spans="2:15">
      <c r="I57" s="1"/>
      <c r="K57" s="1"/>
      <c r="M57" s="102"/>
      <c r="N57" s="102"/>
    </row>
    <row r="58" spans="2:15">
      <c r="M58" s="102"/>
      <c r="N58" s="102"/>
    </row>
    <row r="59" spans="2:15">
      <c r="M59" s="102"/>
      <c r="N59" s="102"/>
    </row>
    <row r="60" spans="2:15">
      <c r="M60" s="102"/>
      <c r="N60" s="102"/>
    </row>
    <row r="61" spans="2:15">
      <c r="I61" s="1"/>
      <c r="K61" s="1"/>
      <c r="M61" s="102"/>
      <c r="N61" s="102"/>
    </row>
    <row r="62" spans="2:15">
      <c r="L62" s="1"/>
      <c r="M62" s="102"/>
      <c r="N62" s="102"/>
    </row>
    <row r="63" spans="2:15">
      <c r="M63" s="102"/>
      <c r="N63" s="102"/>
    </row>
    <row r="64" spans="2:15">
      <c r="M64" s="102"/>
      <c r="N64" s="102"/>
    </row>
    <row r="65" spans="2:15">
      <c r="L65" s="1"/>
      <c r="M65" s="102"/>
      <c r="N65" s="102"/>
    </row>
    <row r="66" spans="2:15">
      <c r="M66" s="102"/>
      <c r="N66" s="102"/>
    </row>
    <row r="67" spans="2:15">
      <c r="M67" s="102"/>
      <c r="N67" s="102"/>
    </row>
    <row r="68" spans="2:15">
      <c r="M68" s="102"/>
      <c r="N68" s="102"/>
    </row>
    <row r="69" spans="2:15">
      <c r="M69" s="102"/>
      <c r="N69" s="102"/>
    </row>
    <row r="70" spans="2:15">
      <c r="D70"/>
      <c r="M70" s="102"/>
      <c r="N70" s="102"/>
    </row>
    <row r="72" spans="2:15">
      <c r="H72" s="1"/>
      <c r="M72" s="102"/>
      <c r="N72" s="102"/>
    </row>
    <row r="73" spans="2:15">
      <c r="L73" s="1"/>
      <c r="M73" s="102"/>
      <c r="N73" s="102"/>
    </row>
    <row r="74" spans="2:15">
      <c r="M74" s="102"/>
      <c r="N74" s="102"/>
    </row>
    <row r="75" spans="2:15">
      <c r="F75" s="1"/>
      <c r="M75" s="102"/>
      <c r="N75" s="102"/>
    </row>
    <row r="76" spans="2:15">
      <c r="B76">
        <f>COUNTA(B3:B75)</f>
        <v>53</v>
      </c>
      <c r="C76" s="388">
        <f t="shared" ref="C76:O76" si="0">COUNTA(C3:C75)</f>
        <v>53</v>
      </c>
      <c r="D76">
        <f t="shared" si="0"/>
        <v>53</v>
      </c>
      <c r="E76">
        <f t="shared" si="0"/>
        <v>25</v>
      </c>
      <c r="F76">
        <f t="shared" si="0"/>
        <v>17</v>
      </c>
      <c r="G76">
        <f t="shared" si="0"/>
        <v>5</v>
      </c>
      <c r="H76">
        <f t="shared" si="0"/>
        <v>13</v>
      </c>
      <c r="I76">
        <f t="shared" si="0"/>
        <v>9</v>
      </c>
      <c r="J76">
        <f>COUNTA(J3:J75)</f>
        <v>24</v>
      </c>
      <c r="K76">
        <f t="shared" si="0"/>
        <v>14</v>
      </c>
      <c r="L76">
        <f t="shared" si="0"/>
        <v>0</v>
      </c>
      <c r="M76">
        <f t="shared" si="0"/>
        <v>53</v>
      </c>
      <c r="N76">
        <f t="shared" si="0"/>
        <v>53</v>
      </c>
      <c r="O76">
        <f t="shared" si="0"/>
        <v>53</v>
      </c>
    </row>
    <row r="77" spans="2:15">
      <c r="M77" s="102"/>
      <c r="N77" s="102"/>
    </row>
    <row r="78" spans="2:15">
      <c r="M78" s="102"/>
      <c r="N78" s="102"/>
    </row>
    <row r="79" spans="2:15">
      <c r="M79" s="102"/>
      <c r="N79" s="102"/>
    </row>
    <row r="80" spans="2:15">
      <c r="M80" s="102"/>
      <c r="N80" s="102"/>
    </row>
    <row r="81" spans="13:14">
      <c r="M81" s="102"/>
      <c r="N81" s="102"/>
    </row>
    <row r="82" spans="13:14">
      <c r="M82" s="102"/>
      <c r="N82" s="102"/>
    </row>
    <row r="83" spans="13:14">
      <c r="M83" s="102"/>
      <c r="N83" s="102"/>
    </row>
    <row r="84" spans="13:14">
      <c r="M84" s="102"/>
      <c r="N84" s="102"/>
    </row>
    <row r="85" spans="13:14">
      <c r="M85" s="102"/>
      <c r="N85" s="102"/>
    </row>
    <row r="86" spans="13:14">
      <c r="M86" s="102"/>
      <c r="N86" s="102"/>
    </row>
    <row r="87" spans="13:14">
      <c r="M87" s="102"/>
      <c r="N87" s="102"/>
    </row>
    <row r="88" spans="13:14">
      <c r="M88" s="102"/>
      <c r="N88" s="102"/>
    </row>
    <row r="89" spans="13:14">
      <c r="M89" s="102"/>
      <c r="N89" s="102"/>
    </row>
    <row r="90" spans="13:14">
      <c r="M90" s="102"/>
      <c r="N90" s="102"/>
    </row>
    <row r="91" spans="13:14">
      <c r="M91" s="102"/>
      <c r="N91" s="102"/>
    </row>
    <row r="92" spans="13:14">
      <c r="M92" s="102"/>
      <c r="N92" s="102"/>
    </row>
    <row r="93" spans="13:14">
      <c r="M93" s="102"/>
      <c r="N93" s="102"/>
    </row>
    <row r="94" spans="13:14">
      <c r="M94" s="102"/>
      <c r="N94" s="102"/>
    </row>
    <row r="95" spans="13:14">
      <c r="M95" s="102"/>
      <c r="N95" s="102"/>
    </row>
    <row r="96" spans="13:14">
      <c r="M96" s="102"/>
      <c r="N96" s="102"/>
    </row>
    <row r="97" spans="8:14">
      <c r="M97" s="102"/>
      <c r="N97" s="102"/>
    </row>
    <row r="98" spans="8:14">
      <c r="M98" s="102"/>
      <c r="N98" s="102"/>
    </row>
    <row r="99" spans="8:14">
      <c r="H99" s="1"/>
      <c r="M99" s="102"/>
      <c r="N99" s="102"/>
    </row>
    <row r="100" spans="8:14">
      <c r="H100" s="1"/>
      <c r="M100" s="102"/>
      <c r="N100" s="102"/>
    </row>
    <row r="101" spans="8:14">
      <c r="H101" s="1"/>
      <c r="M101" s="102"/>
      <c r="N101" s="102"/>
    </row>
    <row r="102" spans="8:14">
      <c r="L102" s="1"/>
      <c r="M102" s="102"/>
      <c r="N102" s="102"/>
    </row>
    <row r="103" spans="8:14">
      <c r="H103" s="1"/>
      <c r="M103" s="102"/>
      <c r="N103" s="102"/>
    </row>
    <row r="104" spans="8:14">
      <c r="H104" s="1"/>
      <c r="M104" s="102"/>
      <c r="N104" s="102"/>
    </row>
    <row r="105" spans="8:14">
      <c r="H105" s="1"/>
      <c r="M105" s="102"/>
      <c r="N105" s="102"/>
    </row>
    <row r="106" spans="8:14">
      <c r="I106" s="1"/>
      <c r="J106" s="1"/>
      <c r="K106" s="1"/>
      <c r="M106" s="102"/>
      <c r="N106" s="102"/>
    </row>
    <row r="107" spans="8:14">
      <c r="I107" s="1"/>
      <c r="J107" s="1"/>
      <c r="K107" s="1"/>
      <c r="M107" s="102"/>
      <c r="N107" s="102"/>
    </row>
    <row r="108" spans="8:14">
      <c r="H108" s="1"/>
      <c r="M108" s="102"/>
      <c r="N108" s="102"/>
    </row>
    <row r="109" spans="8:14">
      <c r="H109" s="1"/>
      <c r="M109" s="102"/>
      <c r="N109" s="102"/>
    </row>
    <row r="110" spans="8:14">
      <c r="I110" s="1"/>
      <c r="J110" s="1"/>
      <c r="K110" s="1"/>
      <c r="M110" s="102"/>
      <c r="N110" s="102"/>
    </row>
    <row r="111" spans="8:14">
      <c r="H111" s="1"/>
      <c r="M111" s="102"/>
      <c r="N111" s="102"/>
    </row>
    <row r="112" spans="8:14">
      <c r="H112" s="1"/>
      <c r="M112" s="102"/>
      <c r="N112" s="102"/>
    </row>
    <row r="113" spans="7:14">
      <c r="L113" s="1"/>
      <c r="M113" s="102"/>
      <c r="N113" s="102"/>
    </row>
    <row r="114" spans="7:14">
      <c r="H114" s="1"/>
      <c r="M114" s="102"/>
      <c r="N114" s="102"/>
    </row>
    <row r="115" spans="7:14">
      <c r="H115" s="1"/>
      <c r="M115" s="102"/>
      <c r="N115" s="102"/>
    </row>
    <row r="116" spans="7:14">
      <c r="L116" s="1"/>
      <c r="M116" s="102"/>
      <c r="N116" s="102"/>
    </row>
    <row r="117" spans="7:14">
      <c r="L117" s="1"/>
      <c r="M117" s="102"/>
      <c r="N117" s="102"/>
    </row>
    <row r="118" spans="7:14">
      <c r="L118" s="1"/>
      <c r="M118" s="102"/>
      <c r="N118" s="102"/>
    </row>
    <row r="119" spans="7:14">
      <c r="H119" s="1"/>
      <c r="M119" s="102"/>
      <c r="N119" s="102"/>
    </row>
    <row r="120" spans="7:14">
      <c r="L120" s="1"/>
      <c r="M120" s="102"/>
      <c r="N120" s="102"/>
    </row>
    <row r="121" spans="7:14">
      <c r="L121" s="1"/>
      <c r="M121" s="102"/>
      <c r="N121" s="102"/>
    </row>
    <row r="122" spans="7:14">
      <c r="L122" s="1"/>
      <c r="M122" s="102"/>
      <c r="N122" s="102"/>
    </row>
    <row r="123" spans="7:14">
      <c r="H123" s="1"/>
      <c r="M123" s="102"/>
      <c r="N123" s="102"/>
    </row>
    <row r="124" spans="7:14">
      <c r="L124" s="1"/>
      <c r="M124" s="102"/>
      <c r="N124" s="102"/>
    </row>
    <row r="125" spans="7:14">
      <c r="I125" s="1"/>
      <c r="J125" s="1"/>
      <c r="K125" s="1"/>
      <c r="M125" s="102"/>
      <c r="N125" s="102"/>
    </row>
    <row r="126" spans="7:14">
      <c r="H126" s="1"/>
      <c r="M126" s="102"/>
      <c r="N126" s="102"/>
    </row>
    <row r="127" spans="7:14">
      <c r="G127" s="1"/>
      <c r="H127" s="1"/>
      <c r="M127" s="102"/>
      <c r="N127" s="102"/>
    </row>
    <row r="128" spans="7:14">
      <c r="L128" s="1"/>
      <c r="M128" s="102"/>
      <c r="N128" s="102"/>
    </row>
    <row r="129" spans="8:14">
      <c r="I129" s="1"/>
      <c r="J129" s="1"/>
      <c r="K129" s="1"/>
      <c r="M129" s="102"/>
      <c r="N129" s="102"/>
    </row>
    <row r="130" spans="8:14">
      <c r="I130" s="1"/>
      <c r="J130" s="1"/>
      <c r="K130" s="1"/>
      <c r="M130" s="102"/>
      <c r="N130" s="102"/>
    </row>
    <row r="131" spans="8:14">
      <c r="H131" s="1"/>
      <c r="M131" s="102"/>
      <c r="N131" s="102"/>
    </row>
    <row r="132" spans="8:14">
      <c r="I132" s="1"/>
      <c r="J132" s="1"/>
      <c r="K132" s="1"/>
      <c r="M132" s="102"/>
      <c r="N132" s="102"/>
    </row>
    <row r="133" spans="8:14">
      <c r="M133" s="102"/>
      <c r="N133" s="102"/>
    </row>
    <row r="134" spans="8:14">
      <c r="M134" s="102"/>
      <c r="N134" s="102"/>
    </row>
    <row r="135" spans="8:14">
      <c r="M135" s="102"/>
      <c r="N135" s="102"/>
    </row>
  </sheetData>
  <sortState xmlns:xlrd2="http://schemas.microsoft.com/office/spreadsheetml/2017/richdata2" ref="B3:O55">
    <sortCondition descending="1" ref="M3:M55"/>
  </sortState>
  <mergeCells count="12">
    <mergeCell ref="B1:C1"/>
    <mergeCell ref="O1:O2"/>
    <mergeCell ref="N1:N2"/>
    <mergeCell ref="E1:E2"/>
    <mergeCell ref="F1:F2"/>
    <mergeCell ref="G1:G2"/>
    <mergeCell ref="H1:H2"/>
    <mergeCell ref="L1:L2"/>
    <mergeCell ref="M1:M2"/>
    <mergeCell ref="I1:I2"/>
    <mergeCell ref="J1:J2"/>
    <mergeCell ref="K1:K2"/>
  </mergeCells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AE298"/>
  <sheetViews>
    <sheetView zoomScale="130" zoomScaleNormal="130" workbookViewId="0">
      <pane xSplit="4" ySplit="2" topLeftCell="E3" activePane="bottomRight" state="frozen"/>
      <selection pane="topRight" activeCell="E1" sqref="E1"/>
      <selection pane="bottomLeft" activeCell="A3" sqref="A3"/>
      <selection pane="bottomRight" activeCell="D3" sqref="D3"/>
    </sheetView>
  </sheetViews>
  <sheetFormatPr defaultRowHeight="15"/>
  <cols>
    <col min="1" max="1" width="2.28515625" customWidth="1"/>
    <col min="2" max="2" width="22.42578125" bestFit="1" customWidth="1"/>
    <col min="3" max="3" width="8.42578125" style="388" bestFit="1" customWidth="1"/>
    <col min="4" max="4" width="5.42578125" style="1" bestFit="1" customWidth="1"/>
    <col min="5" max="15" width="6.5703125" customWidth="1"/>
    <col min="16" max="16" width="9.28515625" bestFit="1" customWidth="1"/>
    <col min="17" max="17" width="16.7109375" bestFit="1" customWidth="1"/>
  </cols>
  <sheetData>
    <row r="1" spans="1:31" ht="31.5" customHeight="1">
      <c r="B1" s="463" t="s">
        <v>43</v>
      </c>
      <c r="C1" s="463"/>
      <c r="D1" s="2"/>
      <c r="E1" s="464" t="str">
        <f>Yellow!E2</f>
        <v>Penrith Beacon (BL)</v>
      </c>
      <c r="F1" s="464" t="str">
        <f>Yellow!F2</f>
        <v>Loughrigg (LOC)</v>
      </c>
      <c r="G1" s="464" t="str">
        <f>Yellow!G2</f>
        <v>Lank Rigg (WCOC)</v>
      </c>
      <c r="H1" s="464" t="str">
        <f>Yellow!H2</f>
        <v>Ling Fell (WCOC)</v>
      </c>
      <c r="I1" s="464" t="str">
        <f>Yellow!I2</f>
        <v>Harter Fell (LOC)</v>
      </c>
      <c r="J1" s="464" t="str">
        <f>Yellow!J2</f>
        <v>Faulds Brow (BL)</v>
      </c>
      <c r="K1" s="464" t="str">
        <f>Yellow!K2</f>
        <v>Latrigg &amp; Greta Gorge (WCOC)</v>
      </c>
      <c r="L1" s="464">
        <f>Yellow!L2</f>
        <v>0</v>
      </c>
      <c r="M1" s="464" t="s">
        <v>85</v>
      </c>
      <c r="N1" s="464" t="s">
        <v>106</v>
      </c>
      <c r="O1" s="464" t="s">
        <v>107</v>
      </c>
      <c r="P1" s="3"/>
      <c r="Q1" s="3"/>
    </row>
    <row r="2" spans="1:31" ht="51" customHeight="1">
      <c r="B2" s="4" t="s">
        <v>1</v>
      </c>
      <c r="C2" s="458" t="s">
        <v>2</v>
      </c>
      <c r="D2" s="5" t="s">
        <v>108</v>
      </c>
      <c r="E2" s="465"/>
      <c r="F2" s="465"/>
      <c r="G2" s="465"/>
      <c r="H2" s="465"/>
      <c r="I2" s="465"/>
      <c r="J2" s="465"/>
      <c r="K2" s="465"/>
      <c r="L2" s="465"/>
      <c r="M2" s="464" t="s">
        <v>85</v>
      </c>
      <c r="N2" s="464"/>
      <c r="O2" s="464"/>
      <c r="P2" s="6"/>
      <c r="Q2" s="6"/>
      <c r="T2" s="103"/>
      <c r="U2" s="103"/>
      <c r="V2" s="103"/>
      <c r="W2" s="103"/>
      <c r="X2" s="103"/>
      <c r="Y2" s="103"/>
      <c r="Z2" s="103"/>
      <c r="AA2" s="103"/>
      <c r="AB2" s="103"/>
      <c r="AC2" s="103"/>
      <c r="AD2" s="103"/>
      <c r="AE2" s="103"/>
    </row>
    <row r="3" spans="1:31">
      <c r="A3" s="288"/>
      <c r="B3" t="s">
        <v>141</v>
      </c>
      <c r="C3" s="388" t="s">
        <v>4</v>
      </c>
      <c r="D3" s="422" t="s">
        <v>64</v>
      </c>
      <c r="E3">
        <v>93</v>
      </c>
      <c r="F3" s="316">
        <v>93</v>
      </c>
      <c r="G3">
        <v>95</v>
      </c>
      <c r="J3">
        <v>95</v>
      </c>
      <c r="K3">
        <v>97</v>
      </c>
      <c r="M3" s="102">
        <f>IFERROR(LARGE($E3:$L3,1),0)+IFERROR(LARGE($E3:$L3,2),0)+IFERROR(LARGE($E3:$L3,3),0)+IFERROR(LARGE($E3:$L3,4),0)+IFERROR(LARGE($E3:$L3,5),0)</f>
        <v>473</v>
      </c>
      <c r="N3" s="102">
        <f>IF(COUNT(E3:L3)&gt;5,5,COUNT(E3:L3))</f>
        <v>5</v>
      </c>
      <c r="O3" s="101">
        <f>M3/N3</f>
        <v>94.6</v>
      </c>
    </row>
    <row r="4" spans="1:31">
      <c r="B4" t="s">
        <v>28</v>
      </c>
      <c r="C4" s="388" t="s">
        <v>4</v>
      </c>
      <c r="D4" s="422" t="s">
        <v>18</v>
      </c>
      <c r="E4">
        <v>92</v>
      </c>
      <c r="F4" s="316">
        <v>96</v>
      </c>
      <c r="H4" s="3">
        <v>96</v>
      </c>
      <c r="J4">
        <v>90</v>
      </c>
      <c r="K4">
        <v>92</v>
      </c>
      <c r="M4" s="102">
        <f>IFERROR(LARGE($E4:$L4,1),0)+IFERROR(LARGE($E4:$L4,2),0)+IFERROR(LARGE($E4:$L4,3),0)+IFERROR(LARGE($E4:$L4,4),0)+IFERROR(LARGE($E4:$L4,5),0)</f>
        <v>466</v>
      </c>
      <c r="N4" s="102">
        <f>IF(COUNT(E4:L4)&gt;5,5,COUNT(E4:L4))</f>
        <v>5</v>
      </c>
      <c r="O4" s="101">
        <f>M4/N4</f>
        <v>93.2</v>
      </c>
    </row>
    <row r="5" spans="1:31">
      <c r="A5" s="288"/>
      <c r="B5" t="s">
        <v>57</v>
      </c>
      <c r="C5" s="388" t="s">
        <v>4</v>
      </c>
      <c r="D5" t="s">
        <v>18</v>
      </c>
      <c r="E5">
        <v>89</v>
      </c>
      <c r="F5" s="3"/>
      <c r="G5">
        <v>90</v>
      </c>
      <c r="H5" s="3">
        <v>92</v>
      </c>
      <c r="I5">
        <v>87</v>
      </c>
      <c r="J5">
        <v>85</v>
      </c>
      <c r="K5">
        <v>84</v>
      </c>
      <c r="M5" s="102">
        <f>IFERROR(LARGE($E5:$L5,1),0)+IFERROR(LARGE($E5:$L5,2),0)+IFERROR(LARGE($E5:$L5,3),0)+IFERROR(LARGE($E5:$L5,4),0)+IFERROR(LARGE($E5:$L5,5),0)</f>
        <v>443</v>
      </c>
      <c r="N5" s="102">
        <f>IF(COUNT(E5:L5)&gt;5,5,COUNT(E5:L5))</f>
        <v>5</v>
      </c>
      <c r="O5" s="101">
        <f>M5/N5</f>
        <v>88.6</v>
      </c>
    </row>
    <row r="6" spans="1:31">
      <c r="B6" t="s">
        <v>103</v>
      </c>
      <c r="C6" s="388" t="s">
        <v>4</v>
      </c>
      <c r="D6" t="s">
        <v>35</v>
      </c>
      <c r="E6">
        <v>62</v>
      </c>
      <c r="F6" s="316">
        <v>84</v>
      </c>
      <c r="G6">
        <v>91</v>
      </c>
      <c r="H6" s="3">
        <v>88</v>
      </c>
      <c r="I6">
        <v>92</v>
      </c>
      <c r="J6">
        <v>75</v>
      </c>
      <c r="K6">
        <v>81</v>
      </c>
      <c r="M6" s="102">
        <f>IFERROR(LARGE($E6:$L6,1),0)+IFERROR(LARGE($E6:$L6,2),0)+IFERROR(LARGE($E6:$L6,3),0)+IFERROR(LARGE($E6:$L6,4),0)+IFERROR(LARGE($E6:$L6,5),0)</f>
        <v>436</v>
      </c>
      <c r="N6" s="102">
        <f>IF(COUNT(E6:L6)&gt;5,5,COUNT(E6:L6))</f>
        <v>5</v>
      </c>
      <c r="O6" s="101">
        <f>M6/N6</f>
        <v>87.2</v>
      </c>
    </row>
    <row r="7" spans="1:31">
      <c r="B7" s="6" t="s">
        <v>394</v>
      </c>
      <c r="C7" s="388" t="s">
        <v>4</v>
      </c>
      <c r="D7" t="s">
        <v>39</v>
      </c>
      <c r="E7" s="103"/>
      <c r="F7" s="316">
        <v>87</v>
      </c>
      <c r="G7">
        <v>82</v>
      </c>
      <c r="H7" s="3">
        <v>86</v>
      </c>
      <c r="I7">
        <v>79</v>
      </c>
      <c r="J7">
        <v>83</v>
      </c>
      <c r="K7">
        <v>96</v>
      </c>
      <c r="M7" s="102">
        <f>IFERROR(LARGE($E7:$L7,1),0)+IFERROR(LARGE($E7:$L7,2),0)+IFERROR(LARGE($E7:$L7,3),0)+IFERROR(LARGE($E7:$L7,4),0)+IFERROR(LARGE($E7:$L7,5),0)</f>
        <v>434</v>
      </c>
      <c r="N7" s="102">
        <f>IF(COUNT(E7:L7)&gt;5,5,COUNT(E7:L7))</f>
        <v>5</v>
      </c>
      <c r="O7" s="101">
        <f>M7/N7</f>
        <v>86.8</v>
      </c>
    </row>
    <row r="8" spans="1:31">
      <c r="B8" t="s">
        <v>439</v>
      </c>
      <c r="C8" s="388" t="s">
        <v>8</v>
      </c>
      <c r="D8" t="s">
        <v>38</v>
      </c>
      <c r="G8">
        <v>92</v>
      </c>
      <c r="H8" s="3">
        <v>97</v>
      </c>
      <c r="I8">
        <v>78</v>
      </c>
      <c r="J8">
        <v>78</v>
      </c>
      <c r="K8">
        <v>86</v>
      </c>
      <c r="M8" s="102">
        <f>IFERROR(LARGE($E8:$L8,1),0)+IFERROR(LARGE($E8:$L8,2),0)+IFERROR(LARGE($E8:$L8,3),0)+IFERROR(LARGE($E8:$L8,4),0)+IFERROR(LARGE($E8:$L8,5),0)</f>
        <v>431</v>
      </c>
      <c r="N8" s="102">
        <f>IF(COUNT(E8:L8)&gt;5,5,COUNT(E8:L8))</f>
        <v>5</v>
      </c>
      <c r="O8" s="101">
        <f>M8/N8</f>
        <v>86.2</v>
      </c>
    </row>
    <row r="9" spans="1:31">
      <c r="B9" t="s">
        <v>232</v>
      </c>
      <c r="C9" s="388" t="s">
        <v>4</v>
      </c>
      <c r="D9" t="s">
        <v>38</v>
      </c>
      <c r="E9">
        <v>80</v>
      </c>
      <c r="F9" s="316">
        <v>83</v>
      </c>
      <c r="G9">
        <v>84</v>
      </c>
      <c r="H9" s="3">
        <v>91</v>
      </c>
      <c r="J9">
        <v>80</v>
      </c>
      <c r="M9" s="102">
        <f>IFERROR(LARGE($E9:$L9,1),0)+IFERROR(LARGE($E9:$L9,2),0)+IFERROR(LARGE($E9:$L9,3),0)+IFERROR(LARGE($E9:$L9,4),0)+IFERROR(LARGE($E9:$L9,5),0)</f>
        <v>418</v>
      </c>
      <c r="N9" s="102">
        <f>IF(COUNT(E9:L9)&gt;5,5,COUNT(E9:L9))</f>
        <v>5</v>
      </c>
      <c r="O9" s="101">
        <f>M9/N9</f>
        <v>83.6</v>
      </c>
    </row>
    <row r="10" spans="1:31">
      <c r="B10" s="6" t="s">
        <v>410</v>
      </c>
      <c r="C10" s="388" t="s">
        <v>4</v>
      </c>
      <c r="D10" t="s">
        <v>22</v>
      </c>
      <c r="E10" s="103"/>
      <c r="F10" s="316">
        <v>76</v>
      </c>
      <c r="G10">
        <v>80</v>
      </c>
      <c r="H10" s="3">
        <v>84</v>
      </c>
      <c r="J10">
        <v>84</v>
      </c>
      <c r="K10">
        <v>85</v>
      </c>
      <c r="M10" s="102">
        <f>IFERROR(LARGE($E10:$L10,1),0)+IFERROR(LARGE($E10:$L10,2),0)+IFERROR(LARGE($E10:$L10,3),0)+IFERROR(LARGE($E10:$L10,4),0)+IFERROR(LARGE($E10:$L10,5),0)</f>
        <v>409</v>
      </c>
      <c r="N10" s="102">
        <f>IF(COUNT(E10:L10)&gt;5,5,COUNT(E10:L10))</f>
        <v>5</v>
      </c>
      <c r="O10" s="101">
        <f>M10/N10</f>
        <v>81.8</v>
      </c>
    </row>
    <row r="11" spans="1:31">
      <c r="A11" s="288"/>
      <c r="B11" t="s">
        <v>143</v>
      </c>
      <c r="C11" s="388" t="s">
        <v>4</v>
      </c>
      <c r="D11" t="s">
        <v>55</v>
      </c>
      <c r="E11">
        <v>82</v>
      </c>
      <c r="F11" s="316">
        <v>75</v>
      </c>
      <c r="G11">
        <v>88</v>
      </c>
      <c r="H11" s="3">
        <v>77</v>
      </c>
      <c r="J11">
        <v>77</v>
      </c>
      <c r="K11">
        <v>72</v>
      </c>
      <c r="M11" s="102">
        <f>IFERROR(LARGE($E11:$L11,1),0)+IFERROR(LARGE($E11:$L11,2),0)+IFERROR(LARGE($E11:$L11,3),0)+IFERROR(LARGE($E11:$L11,4),0)+IFERROR(LARGE($E11:$L11,5),0)</f>
        <v>399</v>
      </c>
      <c r="N11" s="102">
        <f>IF(COUNT(E11:L11)&gt;5,5,COUNT(E11:L11))</f>
        <v>5</v>
      </c>
      <c r="O11" s="101">
        <f>M11/N11</f>
        <v>79.8</v>
      </c>
    </row>
    <row r="12" spans="1:31">
      <c r="B12" t="s">
        <v>234</v>
      </c>
      <c r="C12" s="388" t="s">
        <v>4</v>
      </c>
      <c r="D12" s="422" t="s">
        <v>62</v>
      </c>
      <c r="E12">
        <v>97</v>
      </c>
      <c r="F12" s="3"/>
      <c r="G12">
        <v>96</v>
      </c>
      <c r="H12" s="3">
        <v>98</v>
      </c>
      <c r="J12">
        <v>99</v>
      </c>
      <c r="M12" s="102">
        <f>IFERROR(LARGE($E12:$L12,1),0)+IFERROR(LARGE($E12:$L12,2),0)+IFERROR(LARGE($E12:$L12,3),0)+IFERROR(LARGE($E12:$L12,4),0)+IFERROR(LARGE($E12:$L12,5),0)</f>
        <v>390</v>
      </c>
      <c r="N12" s="102">
        <f>IF(COUNT(E12:L12)&gt;5,5,COUNT(E12:L12))</f>
        <v>4</v>
      </c>
      <c r="O12" s="101">
        <f>M12/N12</f>
        <v>97.5</v>
      </c>
    </row>
    <row r="13" spans="1:31">
      <c r="B13" t="s">
        <v>458</v>
      </c>
      <c r="C13" s="388" t="s">
        <v>4</v>
      </c>
      <c r="D13" t="s">
        <v>55</v>
      </c>
      <c r="G13">
        <v>85</v>
      </c>
      <c r="H13" s="3">
        <v>93</v>
      </c>
      <c r="J13">
        <v>79</v>
      </c>
      <c r="K13">
        <v>89</v>
      </c>
      <c r="M13" s="102">
        <f>IFERROR(LARGE($E13:$L13,1),0)+IFERROR(LARGE($E13:$L13,2),0)+IFERROR(LARGE($E13:$L13,3),0)+IFERROR(LARGE($E13:$L13,4),0)+IFERROR(LARGE($E13:$L13,5),0)</f>
        <v>346</v>
      </c>
      <c r="N13" s="102">
        <f>IF(COUNT(E13:L13)&gt;5,5,COUNT(E13:L13))</f>
        <v>4</v>
      </c>
      <c r="O13" s="101">
        <f>M13/N13</f>
        <v>86.5</v>
      </c>
    </row>
    <row r="14" spans="1:31">
      <c r="B14" t="s">
        <v>176</v>
      </c>
      <c r="C14" s="388" t="s">
        <v>4</v>
      </c>
      <c r="D14" t="s">
        <v>15</v>
      </c>
      <c r="E14">
        <v>77</v>
      </c>
      <c r="F14" s="3"/>
      <c r="G14">
        <v>87</v>
      </c>
      <c r="H14" s="3">
        <v>85</v>
      </c>
      <c r="K14">
        <v>73</v>
      </c>
      <c r="M14" s="102">
        <f>IFERROR(LARGE($E14:$L14,1),0)+IFERROR(LARGE($E14:$L14,2),0)+IFERROR(LARGE($E14:$L14,3),0)+IFERROR(LARGE($E14:$L14,4),0)+IFERROR(LARGE($E14:$L14,5),0)</f>
        <v>322</v>
      </c>
      <c r="N14" s="102">
        <f>IF(COUNT(E14:L14)&gt;5,5,COUNT(E14:L14))</f>
        <v>4</v>
      </c>
      <c r="O14" s="101">
        <f>M14/N14</f>
        <v>80.5</v>
      </c>
    </row>
    <row r="15" spans="1:31">
      <c r="B15" t="s">
        <v>460</v>
      </c>
      <c r="C15" s="388" t="s">
        <v>4</v>
      </c>
      <c r="D15" t="s">
        <v>35</v>
      </c>
      <c r="G15">
        <v>79</v>
      </c>
      <c r="I15">
        <v>88</v>
      </c>
      <c r="J15">
        <v>72</v>
      </c>
      <c r="K15">
        <v>76</v>
      </c>
      <c r="M15" s="102">
        <f>IFERROR(LARGE($E15:$L15,1),0)+IFERROR(LARGE($E15:$L15,2),0)+IFERROR(LARGE($E15:$L15,3),0)+IFERROR(LARGE($E15:$L15,4),0)+IFERROR(LARGE($E15:$L15,5),0)</f>
        <v>315</v>
      </c>
      <c r="N15" s="102">
        <f>IF(COUNT(E15:L15)&gt;5,5,COUNT(E15:L15))</f>
        <v>4</v>
      </c>
      <c r="O15" s="101">
        <f>M15/N15</f>
        <v>78.75</v>
      </c>
    </row>
    <row r="16" spans="1:31">
      <c r="B16" t="s">
        <v>415</v>
      </c>
      <c r="C16" s="388" t="s">
        <v>8</v>
      </c>
      <c r="D16" t="s">
        <v>38</v>
      </c>
      <c r="F16" s="3">
        <v>71</v>
      </c>
      <c r="H16" s="3">
        <v>83</v>
      </c>
      <c r="I16">
        <v>77</v>
      </c>
      <c r="J16">
        <v>82</v>
      </c>
      <c r="M16" s="102">
        <f>IFERROR(LARGE($E16:$L16,1),0)+IFERROR(LARGE($E16:$L16,2),0)+IFERROR(LARGE($E16:$L16,3),0)+IFERROR(LARGE($E16:$L16,4),0)+IFERROR(LARGE($E16:$L16,5),0)</f>
        <v>313</v>
      </c>
      <c r="N16" s="102">
        <f>IF(COUNT(E16:L16)&gt;5,5,COUNT(E16:L16))</f>
        <v>4</v>
      </c>
      <c r="O16" s="101">
        <f>M16/N16</f>
        <v>78.25</v>
      </c>
    </row>
    <row r="17" spans="2:15">
      <c r="B17" t="s">
        <v>452</v>
      </c>
      <c r="C17" s="388" t="s">
        <v>8</v>
      </c>
      <c r="D17" t="s">
        <v>62</v>
      </c>
      <c r="G17">
        <v>97</v>
      </c>
      <c r="J17">
        <v>97</v>
      </c>
      <c r="K17">
        <v>99</v>
      </c>
      <c r="M17" s="102">
        <f>IFERROR(LARGE($E17:$L17,1),0)+IFERROR(LARGE($E17:$L17,2),0)+IFERROR(LARGE($E17:$L17,3),0)+IFERROR(LARGE($E17:$L17,4),0)+IFERROR(LARGE($E17:$L17,5),0)</f>
        <v>293</v>
      </c>
      <c r="N17" s="102">
        <f>IF(COUNT(E17:L17)&gt;5,5,COUNT(E17:L17))</f>
        <v>3</v>
      </c>
      <c r="O17" s="101">
        <f>M17/N17</f>
        <v>97.666666666666671</v>
      </c>
    </row>
    <row r="18" spans="2:15">
      <c r="B18" t="s">
        <v>95</v>
      </c>
      <c r="C18" s="388" t="s">
        <v>10</v>
      </c>
      <c r="D18" t="s">
        <v>32</v>
      </c>
      <c r="E18">
        <v>65</v>
      </c>
      <c r="F18" s="3">
        <v>70</v>
      </c>
      <c r="H18" s="3">
        <v>80</v>
      </c>
      <c r="J18">
        <v>70</v>
      </c>
      <c r="M18" s="102">
        <f>IFERROR(LARGE($E18:$L18,1),0)+IFERROR(LARGE($E18:$L18,2),0)+IFERROR(LARGE($E18:$L18,3),0)+IFERROR(LARGE($E18:$L18,4),0)+IFERROR(LARGE($E18:$L18,5),0)</f>
        <v>285</v>
      </c>
      <c r="N18" s="102">
        <f>IF(COUNT(E18:L18)&gt;5,5,COUNT(E18:L18))</f>
        <v>4</v>
      </c>
      <c r="O18" s="101">
        <f>M18/N18</f>
        <v>71.25</v>
      </c>
    </row>
    <row r="19" spans="2:15">
      <c r="B19" t="s">
        <v>34</v>
      </c>
      <c r="C19" s="388" t="s">
        <v>10</v>
      </c>
      <c r="D19" t="s">
        <v>42</v>
      </c>
      <c r="E19">
        <v>99</v>
      </c>
      <c r="F19" s="3"/>
      <c r="J19">
        <v>94</v>
      </c>
      <c r="K19">
        <v>91</v>
      </c>
      <c r="M19" s="102">
        <f>IFERROR(LARGE($E19:$L19,1),0)+IFERROR(LARGE($E19:$L19,2),0)+IFERROR(LARGE($E19:$L19,3),0)+IFERROR(LARGE($E19:$L19,4),0)+IFERROR(LARGE($E19:$L19,5),0)</f>
        <v>284</v>
      </c>
      <c r="N19" s="102">
        <f>IF(COUNT(E19:L19)&gt;5,5,COUNT(E19:L19))</f>
        <v>3</v>
      </c>
      <c r="O19" s="101">
        <f>M19/N19</f>
        <v>94.666666666666671</v>
      </c>
    </row>
    <row r="20" spans="2:15">
      <c r="B20" t="s">
        <v>41</v>
      </c>
      <c r="C20" s="388" t="s">
        <v>10</v>
      </c>
      <c r="D20" t="s">
        <v>65</v>
      </c>
      <c r="E20">
        <v>69</v>
      </c>
      <c r="F20" s="3">
        <v>72</v>
      </c>
      <c r="H20" s="3">
        <v>76</v>
      </c>
      <c r="J20">
        <v>63</v>
      </c>
      <c r="M20" s="102">
        <f>IFERROR(LARGE($E20:$L20,1),0)+IFERROR(LARGE($E20:$L20,2),0)+IFERROR(LARGE($E20:$L20,3),0)+IFERROR(LARGE($E20:$L20,4),0)+IFERROR(LARGE($E20:$L20,5),0)</f>
        <v>280</v>
      </c>
      <c r="N20" s="102">
        <f>IF(COUNT(E20:L20)&gt;5,5,COUNT(E20:L20))</f>
        <v>4</v>
      </c>
      <c r="O20" s="101">
        <f>M20/N20</f>
        <v>70</v>
      </c>
    </row>
    <row r="21" spans="2:15">
      <c r="B21" s="6" t="s">
        <v>385</v>
      </c>
      <c r="C21" s="388" t="s">
        <v>8</v>
      </c>
      <c r="D21" t="s">
        <v>18</v>
      </c>
      <c r="E21" s="103"/>
      <c r="F21" s="316">
        <v>95</v>
      </c>
      <c r="J21">
        <v>92</v>
      </c>
      <c r="K21">
        <v>90</v>
      </c>
      <c r="M21" s="102">
        <f>IFERROR(LARGE($E21:$L21,1),0)+IFERROR(LARGE($E21:$L21,2),0)+IFERROR(LARGE($E21:$L21,3),0)+IFERROR(LARGE($E21:$L21,4),0)+IFERROR(LARGE($E21:$L21,5),0)</f>
        <v>277</v>
      </c>
      <c r="N21" s="102">
        <f>IF(COUNT(E21:L21)&gt;5,5,COUNT(E21:L21))</f>
        <v>3</v>
      </c>
      <c r="O21" s="101">
        <f>M21/N21</f>
        <v>92.333333333333329</v>
      </c>
    </row>
    <row r="22" spans="2:15">
      <c r="B22" t="s">
        <v>92</v>
      </c>
      <c r="C22" s="388" t="s">
        <v>10</v>
      </c>
      <c r="D22" t="s">
        <v>55</v>
      </c>
      <c r="E22">
        <v>60</v>
      </c>
      <c r="F22" s="3"/>
      <c r="H22" s="3">
        <v>75</v>
      </c>
      <c r="J22">
        <v>67</v>
      </c>
      <c r="K22">
        <v>75</v>
      </c>
      <c r="M22" s="102">
        <f>IFERROR(LARGE($E22:$L22,1),0)+IFERROR(LARGE($E22:$L22,2),0)+IFERROR(LARGE($E22:$L22,3),0)+IFERROR(LARGE($E22:$L22,4),0)+IFERROR(LARGE($E22:$L22,5),0)</f>
        <v>277</v>
      </c>
      <c r="N22" s="102">
        <f>IF(COUNT(E22:L22)&gt;5,5,COUNT(E22:L22))</f>
        <v>4</v>
      </c>
      <c r="O22" s="101">
        <f>M22/N22</f>
        <v>69.25</v>
      </c>
    </row>
    <row r="23" spans="2:15">
      <c r="B23" t="s">
        <v>49</v>
      </c>
      <c r="C23" s="388" t="s">
        <v>4</v>
      </c>
      <c r="D23" t="s">
        <v>18</v>
      </c>
      <c r="E23">
        <v>90</v>
      </c>
      <c r="F23" s="3"/>
      <c r="I23">
        <v>98</v>
      </c>
      <c r="J23">
        <v>87</v>
      </c>
      <c r="M23" s="102">
        <f>IFERROR(LARGE($E23:$L23,1),0)+IFERROR(LARGE($E23:$L23,2),0)+IFERROR(LARGE($E23:$L23,3),0)+IFERROR(LARGE($E23:$L23,4),0)+IFERROR(LARGE($E23:$L23,5),0)</f>
        <v>275</v>
      </c>
      <c r="N23" s="102">
        <f>IF(COUNT(E23:L23)&gt;5,5,COUNT(E23:L23))</f>
        <v>3</v>
      </c>
      <c r="O23" s="101">
        <f>M23/N23</f>
        <v>91.666666666666671</v>
      </c>
    </row>
    <row r="24" spans="2:15">
      <c r="B24" t="s">
        <v>160</v>
      </c>
      <c r="C24" s="388" t="s">
        <v>4</v>
      </c>
      <c r="D24" t="s">
        <v>19</v>
      </c>
      <c r="E24">
        <v>95</v>
      </c>
      <c r="F24" s="316">
        <v>90</v>
      </c>
      <c r="H24" s="3">
        <v>87</v>
      </c>
      <c r="M24" s="102">
        <f>IFERROR(LARGE($E24:$L24,1),0)+IFERROR(LARGE($E24:$L24,2),0)+IFERROR(LARGE($E24:$L24,3),0)+IFERROR(LARGE($E24:$L24,4),0)+IFERROR(LARGE($E24:$L24,5),0)</f>
        <v>272</v>
      </c>
      <c r="N24" s="102">
        <f>IF(COUNT(E24:L24)&gt;5,5,COUNT(E24:L24))</f>
        <v>3</v>
      </c>
      <c r="O24" s="101">
        <f>M24/N24</f>
        <v>90.666666666666671</v>
      </c>
    </row>
    <row r="25" spans="2:15">
      <c r="B25" t="s">
        <v>37</v>
      </c>
      <c r="C25" s="388" t="s">
        <v>4</v>
      </c>
      <c r="D25" t="s">
        <v>15</v>
      </c>
      <c r="E25">
        <v>88</v>
      </c>
      <c r="F25" s="3"/>
      <c r="J25">
        <v>93</v>
      </c>
      <c r="K25">
        <v>88</v>
      </c>
      <c r="M25" s="102">
        <f>IFERROR(LARGE($E25:$L25,1),0)+IFERROR(LARGE($E25:$L25,2),0)+IFERROR(LARGE($E25:$L25,3),0)+IFERROR(LARGE($E25:$L25,4),0)+IFERROR(LARGE($E25:$L25,5),0)</f>
        <v>269</v>
      </c>
      <c r="N25" s="102">
        <f>IF(COUNT(E25:L25)&gt;5,5,COUNT(E25:L25))</f>
        <v>3</v>
      </c>
      <c r="O25" s="101">
        <f>M25/N25</f>
        <v>89.666666666666671</v>
      </c>
    </row>
    <row r="26" spans="2:15">
      <c r="B26" t="s">
        <v>44</v>
      </c>
      <c r="C26" s="388" t="s">
        <v>8</v>
      </c>
      <c r="D26" t="s">
        <v>46</v>
      </c>
      <c r="E26">
        <v>98</v>
      </c>
      <c r="F26" s="3"/>
      <c r="J26">
        <v>91</v>
      </c>
      <c r="K26">
        <v>80</v>
      </c>
      <c r="M26" s="102">
        <f>IFERROR(LARGE($E26:$L26,1),0)+IFERROR(LARGE($E26:$L26,2),0)+IFERROR(LARGE($E26:$L26,3),0)+IFERROR(LARGE($E26:$L26,4),0)+IFERROR(LARGE($E26:$L26,5),0)</f>
        <v>269</v>
      </c>
      <c r="N26" s="102">
        <f>IF(COUNT(E26:L26)&gt;5,5,COUNT(E26:L26))</f>
        <v>3</v>
      </c>
      <c r="O26" s="101">
        <f>M26/N26</f>
        <v>89.666666666666671</v>
      </c>
    </row>
    <row r="27" spans="2:15">
      <c r="B27" s="6" t="s">
        <v>388</v>
      </c>
      <c r="C27" s="388" t="s">
        <v>10</v>
      </c>
      <c r="D27" t="s">
        <v>55</v>
      </c>
      <c r="E27" s="103"/>
      <c r="F27" s="316">
        <v>92</v>
      </c>
      <c r="H27" s="3">
        <v>81</v>
      </c>
      <c r="K27">
        <v>93</v>
      </c>
      <c r="M27" s="102">
        <f>IFERROR(LARGE($E27:$L27,1),0)+IFERROR(LARGE($E27:$L27,2),0)+IFERROR(LARGE($E27:$L27,3),0)+IFERROR(LARGE($E27:$L27,4),0)+IFERROR(LARGE($E27:$L27,5),0)</f>
        <v>266</v>
      </c>
      <c r="N27" s="102">
        <f>IF(COUNT(E27:L27)&gt;5,5,COUNT(E27:L27))</f>
        <v>3</v>
      </c>
      <c r="O27" s="101">
        <f>M27/N27</f>
        <v>88.666666666666671</v>
      </c>
    </row>
    <row r="28" spans="2:15">
      <c r="B28" t="s">
        <v>455</v>
      </c>
      <c r="C28" s="388" t="s">
        <v>4</v>
      </c>
      <c r="D28" t="s">
        <v>35</v>
      </c>
      <c r="G28">
        <v>89</v>
      </c>
      <c r="H28" s="3">
        <v>90</v>
      </c>
      <c r="J28">
        <v>86</v>
      </c>
      <c r="M28" s="102">
        <f>IFERROR(LARGE($E28:$L28,1),0)+IFERROR(LARGE($E28:$L28,2),0)+IFERROR(LARGE($E28:$L28,3),0)+IFERROR(LARGE($E28:$L28,4),0)+IFERROR(LARGE($E28:$L28,5),0)</f>
        <v>265</v>
      </c>
      <c r="N28" s="102">
        <f>IF(COUNT(E28:L28)&gt;5,5,COUNT(E28:L28))</f>
        <v>3</v>
      </c>
      <c r="O28" s="101">
        <f>M28/N28</f>
        <v>88.333333333333329</v>
      </c>
    </row>
    <row r="29" spans="2:15">
      <c r="B29" t="s">
        <v>124</v>
      </c>
      <c r="C29" s="388" t="s">
        <v>8</v>
      </c>
      <c r="D29" t="s">
        <v>35</v>
      </c>
      <c r="E29">
        <v>94</v>
      </c>
      <c r="F29" s="316">
        <v>78</v>
      </c>
      <c r="J29">
        <v>88</v>
      </c>
      <c r="M29" s="102">
        <f>IFERROR(LARGE($E29:$L29,1),0)+IFERROR(LARGE($E29:$L29,2),0)+IFERROR(LARGE($E29:$L29,3),0)+IFERROR(LARGE($E29:$L29,4),0)+IFERROR(LARGE($E29:$L29,5),0)</f>
        <v>260</v>
      </c>
      <c r="N29" s="102">
        <f>IF(COUNT(E29:L29)&gt;5,5,COUNT(E29:L29))</f>
        <v>3</v>
      </c>
      <c r="O29" s="101">
        <f>M29/N29</f>
        <v>86.666666666666671</v>
      </c>
    </row>
    <row r="30" spans="2:15">
      <c r="B30" t="s">
        <v>417</v>
      </c>
      <c r="C30" s="388" t="s">
        <v>8</v>
      </c>
      <c r="D30" t="s">
        <v>32</v>
      </c>
      <c r="F30" s="3">
        <v>69</v>
      </c>
      <c r="I30">
        <v>82</v>
      </c>
      <c r="K30">
        <v>70</v>
      </c>
      <c r="M30" s="102">
        <f>IFERROR(LARGE($E30:$L30,1),0)+IFERROR(LARGE($E30:$L30,2),0)+IFERROR(LARGE($E30:$L30,3),0)+IFERROR(LARGE($E30:$L30,4),0)+IFERROR(LARGE($E30:$L30,5),0)</f>
        <v>221</v>
      </c>
      <c r="N30" s="102">
        <f>IF(COUNT(E30:L30)&gt;5,5,COUNT(E30:L30))</f>
        <v>3</v>
      </c>
      <c r="O30" s="101">
        <f>M30/N30</f>
        <v>73.666666666666671</v>
      </c>
    </row>
    <row r="31" spans="2:15">
      <c r="B31" t="s">
        <v>91</v>
      </c>
      <c r="C31" s="388" t="s">
        <v>8</v>
      </c>
      <c r="D31" t="s">
        <v>46</v>
      </c>
      <c r="E31">
        <v>66</v>
      </c>
      <c r="F31" s="316">
        <v>77</v>
      </c>
      <c r="K31">
        <v>71</v>
      </c>
      <c r="M31" s="102">
        <f>IFERROR(LARGE($E31:$L31,1),0)+IFERROR(LARGE($E31:$L31,2),0)+IFERROR(LARGE($E31:$L31,3),0)+IFERROR(LARGE($E31:$L31,4),0)+IFERROR(LARGE($E31:$L31,5),0)</f>
        <v>214</v>
      </c>
      <c r="N31" s="102">
        <f>IF(COUNT(E31:L31)&gt;5,5,COUNT(E31:L31))</f>
        <v>3</v>
      </c>
      <c r="O31" s="101">
        <f>M31/N31</f>
        <v>71.333333333333329</v>
      </c>
    </row>
    <row r="32" spans="2:15">
      <c r="B32" t="s">
        <v>56</v>
      </c>
      <c r="C32" s="388" t="s">
        <v>10</v>
      </c>
      <c r="D32" t="s">
        <v>32</v>
      </c>
      <c r="E32">
        <v>71</v>
      </c>
      <c r="F32" s="3">
        <v>74</v>
      </c>
      <c r="J32">
        <v>68</v>
      </c>
      <c r="M32" s="102">
        <f>IFERROR(LARGE($E32:$L32,1),0)+IFERROR(LARGE($E32:$L32,2),0)+IFERROR(LARGE($E32:$L32,3),0)+IFERROR(LARGE($E32:$L32,4),0)+IFERROR(LARGE($E32:$L32,5),0)</f>
        <v>213</v>
      </c>
      <c r="N32" s="102">
        <f>IF(COUNT(E32:L32)&gt;5,5,COUNT(E32:L32))</f>
        <v>3</v>
      </c>
      <c r="O32" s="101">
        <f>M32/N32</f>
        <v>71</v>
      </c>
    </row>
    <row r="33" spans="2:15">
      <c r="B33" t="s">
        <v>139</v>
      </c>
      <c r="C33" s="388" t="s">
        <v>8</v>
      </c>
      <c r="D33" t="s">
        <v>46</v>
      </c>
      <c r="E33">
        <v>74</v>
      </c>
      <c r="F33" s="3">
        <v>65</v>
      </c>
      <c r="J33">
        <v>60</v>
      </c>
      <c r="M33" s="102">
        <f>IFERROR(LARGE($E33:$L33,1),0)+IFERROR(LARGE($E33:$L33,2),0)+IFERROR(LARGE($E33:$L33,3),0)+IFERROR(LARGE($E33:$L33,4),0)+IFERROR(LARGE($E33:$L33,5),0)</f>
        <v>199</v>
      </c>
      <c r="N33" s="102">
        <f>IF(COUNT(E33:L33)&gt;5,5,COUNT(E33:L33))</f>
        <v>3</v>
      </c>
      <c r="O33" s="101">
        <f>M33/N33</f>
        <v>66.333333333333329</v>
      </c>
    </row>
    <row r="34" spans="2:15">
      <c r="B34" t="s">
        <v>311</v>
      </c>
      <c r="C34" s="388" t="s">
        <v>4</v>
      </c>
      <c r="D34" t="s">
        <v>26</v>
      </c>
      <c r="H34" s="3">
        <v>99</v>
      </c>
      <c r="J34">
        <v>96</v>
      </c>
      <c r="M34" s="102">
        <f>IFERROR(LARGE($E34:$L34,1),0)+IFERROR(LARGE($E34:$L34,2),0)+IFERROR(LARGE($E34:$L34,3),0)+IFERROR(LARGE($E34:$L34,4),0)+IFERROR(LARGE($E34:$L34,5),0)</f>
        <v>195</v>
      </c>
      <c r="N34" s="102">
        <f>IF(COUNT(E34:L34)&gt;5,5,COUNT(E34:L34))</f>
        <v>2</v>
      </c>
      <c r="O34" s="101">
        <f>M34/N34</f>
        <v>97.5</v>
      </c>
    </row>
    <row r="35" spans="2:15">
      <c r="B35" s="6" t="s">
        <v>382</v>
      </c>
      <c r="C35" s="388" t="s">
        <v>8</v>
      </c>
      <c r="D35" t="s">
        <v>18</v>
      </c>
      <c r="E35" s="103"/>
      <c r="F35" s="316">
        <v>97</v>
      </c>
      <c r="H35" s="3">
        <v>95</v>
      </c>
      <c r="M35" s="102">
        <f>IFERROR(LARGE($E35:$L35,1),0)+IFERROR(LARGE($E35:$L35,2),0)+IFERROR(LARGE($E35:$L35,3),0)+IFERROR(LARGE($E35:$L35,4),0)+IFERROR(LARGE($E35:$L35,5),0)</f>
        <v>192</v>
      </c>
      <c r="N35" s="102">
        <f>IF(COUNT(E35:L35)&gt;5,5,COUNT(E35:L35))</f>
        <v>2</v>
      </c>
      <c r="O35" s="101">
        <f>M35/N35</f>
        <v>96</v>
      </c>
    </row>
    <row r="36" spans="2:15">
      <c r="B36" t="s">
        <v>144</v>
      </c>
      <c r="C36" s="388" t="s">
        <v>8</v>
      </c>
      <c r="D36" t="s">
        <v>39</v>
      </c>
      <c r="G36">
        <v>94</v>
      </c>
      <c r="I36">
        <v>97</v>
      </c>
      <c r="M36" s="102">
        <f>IFERROR(LARGE($E36:$L36,1),0)+IFERROR(LARGE($E36:$L36,2),0)+IFERROR(LARGE($E36:$L36,3),0)+IFERROR(LARGE($E36:$L36,4),0)+IFERROR(LARGE($E36:$L36,5),0)</f>
        <v>191</v>
      </c>
      <c r="N36" s="102">
        <f>IF(COUNT(E36:L36)&gt;5,5,COUNT(E36:L36))</f>
        <v>2</v>
      </c>
      <c r="O36" s="101">
        <f>M36/N36</f>
        <v>95.5</v>
      </c>
    </row>
    <row r="37" spans="2:15">
      <c r="B37" t="s">
        <v>48</v>
      </c>
      <c r="C37" s="388" t="s">
        <v>11</v>
      </c>
      <c r="D37" t="s">
        <v>35</v>
      </c>
      <c r="F37" s="3"/>
      <c r="I37">
        <v>89</v>
      </c>
      <c r="K37">
        <v>98</v>
      </c>
      <c r="M37" s="102">
        <f>IFERROR(LARGE($E37:$L37,1),0)+IFERROR(LARGE($E37:$L37,2),0)+IFERROR(LARGE($E37:$L37,3),0)+IFERROR(LARGE($E37:$L37,4),0)+IFERROR(LARGE($E37:$L37,5),0)</f>
        <v>187</v>
      </c>
      <c r="N37" s="102">
        <f>IF(COUNT(E37:L37)&gt;5,5,COUNT(E37:L37))</f>
        <v>2</v>
      </c>
      <c r="O37" s="101">
        <f>M37/N37</f>
        <v>93.5</v>
      </c>
    </row>
    <row r="38" spans="2:15">
      <c r="B38" s="6" t="s">
        <v>395</v>
      </c>
      <c r="C38" s="388" t="s">
        <v>8</v>
      </c>
      <c r="D38" t="s">
        <v>32</v>
      </c>
      <c r="E38" s="103"/>
      <c r="F38" s="316">
        <v>86</v>
      </c>
      <c r="I38">
        <v>96</v>
      </c>
      <c r="M38" s="102">
        <f>IFERROR(LARGE($E38:$L38,1),0)+IFERROR(LARGE($E38:$L38,2),0)+IFERROR(LARGE($E38:$L38,3),0)+IFERROR(LARGE($E38:$L38,4),0)+IFERROR(LARGE($E38:$L38,5),0)</f>
        <v>182</v>
      </c>
      <c r="N38" s="102">
        <f>IF(COUNT(E38:L38)&gt;5,5,COUNT(E38:L38))</f>
        <v>2</v>
      </c>
      <c r="O38" s="101">
        <f>M38/N38</f>
        <v>91</v>
      </c>
    </row>
    <row r="39" spans="2:15">
      <c r="B39" t="s">
        <v>36</v>
      </c>
      <c r="C39" s="388" t="s">
        <v>10</v>
      </c>
      <c r="D39" t="s">
        <v>46</v>
      </c>
      <c r="E39">
        <v>91</v>
      </c>
      <c r="F39" s="316">
        <v>91</v>
      </c>
      <c r="M39" s="102">
        <f>IFERROR(LARGE($E39:$L39,1),0)+IFERROR(LARGE($E39:$L39,2),0)+IFERROR(LARGE($E39:$L39,3),0)+IFERROR(LARGE($E39:$L39,4),0)+IFERROR(LARGE($E39:$L39,5),0)</f>
        <v>182</v>
      </c>
      <c r="N39" s="102">
        <f>IF(COUNT(E39:L39)&gt;5,5,COUNT(E39:L39))</f>
        <v>2</v>
      </c>
      <c r="O39" s="101">
        <f>M39/N39</f>
        <v>91</v>
      </c>
    </row>
    <row r="40" spans="2:15">
      <c r="B40" t="s">
        <v>52</v>
      </c>
      <c r="C40" s="388" t="s">
        <v>4</v>
      </c>
      <c r="D40" t="s">
        <v>35</v>
      </c>
      <c r="E40">
        <v>86</v>
      </c>
      <c r="F40" s="3"/>
      <c r="I40">
        <v>94</v>
      </c>
      <c r="M40" s="102">
        <f>IFERROR(LARGE($E40:$L40,1),0)+IFERROR(LARGE($E40:$L40,2),0)+IFERROR(LARGE($E40:$L40,3),0)+IFERROR(LARGE($E40:$L40,4),0)+IFERROR(LARGE($E40:$L40,5),0)</f>
        <v>180</v>
      </c>
      <c r="N40" s="102">
        <f>IF(COUNT(E40:L40)&gt;5,5,COUNT(E40:L40))</f>
        <v>2</v>
      </c>
      <c r="O40" s="101">
        <f>M40/N40</f>
        <v>90</v>
      </c>
    </row>
    <row r="41" spans="2:15">
      <c r="B41" t="s">
        <v>239</v>
      </c>
      <c r="C41" s="388" t="s">
        <v>4</v>
      </c>
      <c r="D41" t="s">
        <v>5</v>
      </c>
      <c r="E41">
        <v>83</v>
      </c>
      <c r="F41" s="3"/>
      <c r="G41">
        <v>93</v>
      </c>
      <c r="M41" s="102">
        <f>IFERROR(LARGE($E41:$L41,1),0)+IFERROR(LARGE($E41:$L41,2),0)+IFERROR(LARGE($E41:$L41,3),0)+IFERROR(LARGE($E41:$L41,4),0)+IFERROR(LARGE($E41:$L41,5),0)</f>
        <v>176</v>
      </c>
      <c r="N41" s="102">
        <f>IF(COUNT(E41:L41)&gt;5,5,COUNT(E41:L41))</f>
        <v>2</v>
      </c>
      <c r="O41" s="101">
        <f>M41/N41</f>
        <v>88</v>
      </c>
    </row>
    <row r="42" spans="2:15">
      <c r="B42" t="s">
        <v>89</v>
      </c>
      <c r="C42" s="388" t="s">
        <v>4</v>
      </c>
      <c r="D42" t="s">
        <v>46</v>
      </c>
      <c r="E42">
        <v>81</v>
      </c>
      <c r="F42" s="3"/>
      <c r="I42">
        <v>93</v>
      </c>
      <c r="M42" s="102">
        <f>IFERROR(LARGE($E42:$L42,1),0)+IFERROR(LARGE($E42:$L42,2),0)+IFERROR(LARGE($E42:$L42,3),0)+IFERROR(LARGE($E42:$L42,4),0)+IFERROR(LARGE($E42:$L42,5),0)</f>
        <v>174</v>
      </c>
      <c r="N42" s="102">
        <f>IF(COUNT(E42:L42)&gt;5,5,COUNT(E42:L42))</f>
        <v>2</v>
      </c>
      <c r="O42" s="101">
        <f>M42/N42</f>
        <v>87</v>
      </c>
    </row>
    <row r="43" spans="2:15">
      <c r="B43" t="s">
        <v>488</v>
      </c>
      <c r="C43" s="388" t="s">
        <v>8</v>
      </c>
      <c r="D43" t="s">
        <v>7</v>
      </c>
      <c r="F43" s="3"/>
      <c r="I43">
        <v>76</v>
      </c>
      <c r="J43">
        <v>98</v>
      </c>
      <c r="M43" s="102">
        <f>IFERROR(LARGE($E43:$L43,1),0)+IFERROR(LARGE($E43:$L43,2),0)+IFERROR(LARGE($E43:$L43,3),0)+IFERROR(LARGE($E43:$L43,4),0)+IFERROR(LARGE($E43:$L43,5),0)</f>
        <v>174</v>
      </c>
      <c r="N43" s="102">
        <f>IF(COUNT(E43:L43)&gt;5,5,COUNT(E43:L43))</f>
        <v>2</v>
      </c>
      <c r="O43" s="101">
        <f>M43/N43</f>
        <v>87</v>
      </c>
    </row>
    <row r="44" spans="2:15">
      <c r="B44" t="s">
        <v>166</v>
      </c>
      <c r="C44" s="388" t="s">
        <v>11</v>
      </c>
      <c r="D44" t="s">
        <v>18</v>
      </c>
      <c r="E44">
        <v>79</v>
      </c>
      <c r="F44" s="3"/>
      <c r="H44" s="3">
        <v>89</v>
      </c>
      <c r="M44" s="102">
        <f>IFERROR(LARGE($E44:$L44,1),0)+IFERROR(LARGE($E44:$L44,2),0)+IFERROR(LARGE($E44:$L44,3),0)+IFERROR(LARGE($E44:$L44,4),0)+IFERROR(LARGE($E44:$L44,5),0)</f>
        <v>168</v>
      </c>
      <c r="N44" s="102">
        <f>IF(COUNT(E44:L44)&gt;5,5,COUNT(E44:L44))</f>
        <v>2</v>
      </c>
      <c r="O44" s="101">
        <f>M44/N44</f>
        <v>84</v>
      </c>
    </row>
    <row r="45" spans="2:15">
      <c r="B45" t="s">
        <v>266</v>
      </c>
      <c r="C45" s="388" t="s">
        <v>8</v>
      </c>
      <c r="D45" t="s">
        <v>122</v>
      </c>
      <c r="E45">
        <v>85</v>
      </c>
      <c r="F45" s="316">
        <v>81</v>
      </c>
      <c r="M45" s="102">
        <f>IFERROR(LARGE($E45:$L45,1),0)+IFERROR(LARGE($E45:$L45,2),0)+IFERROR(LARGE($E45:$L45,3),0)+IFERROR(LARGE($E45:$L45,4),0)+IFERROR(LARGE($E45:$L45,5),0)</f>
        <v>166</v>
      </c>
      <c r="N45" s="102">
        <f>IF(COUNT(E45:L45)&gt;5,5,COUNT(E45:L45))</f>
        <v>2</v>
      </c>
      <c r="O45" s="101">
        <f>M45/N45</f>
        <v>83</v>
      </c>
    </row>
    <row r="46" spans="2:15">
      <c r="B46" t="s">
        <v>513</v>
      </c>
      <c r="C46" s="388" t="s">
        <v>8</v>
      </c>
      <c r="D46" t="s">
        <v>42</v>
      </c>
      <c r="F46" s="3"/>
      <c r="I46">
        <v>91</v>
      </c>
      <c r="J46">
        <v>74</v>
      </c>
      <c r="M46" s="102">
        <f>IFERROR(LARGE($E46:$L46,1),0)+IFERROR(LARGE($E46:$L46,2),0)+IFERROR(LARGE($E46:$L46,3),0)+IFERROR(LARGE($E46:$L46,4),0)+IFERROR(LARGE($E46:$L46,5),0)</f>
        <v>165</v>
      </c>
      <c r="N46" s="102">
        <f>IF(COUNT(E46:L46)&gt;5,5,COUNT(E46:L46))</f>
        <v>2</v>
      </c>
      <c r="O46" s="101">
        <f>M46/N46</f>
        <v>82.5</v>
      </c>
    </row>
    <row r="47" spans="2:15">
      <c r="B47" t="s">
        <v>585</v>
      </c>
      <c r="C47" s="388" t="s">
        <v>8</v>
      </c>
      <c r="D47" t="s">
        <v>35</v>
      </c>
      <c r="F47" s="3"/>
      <c r="J47">
        <v>76</v>
      </c>
      <c r="K47">
        <v>87</v>
      </c>
      <c r="M47" s="102">
        <f>IFERROR(LARGE($E47:$L47,1),0)+IFERROR(LARGE($E47:$L47,2),0)+IFERROR(LARGE($E47:$L47,3),0)+IFERROR(LARGE($E47:$L47,4),0)+IFERROR(LARGE($E47:$L47,5),0)</f>
        <v>163</v>
      </c>
      <c r="N47" s="102">
        <f>IF(COUNT(E47:L47)&gt;5,5,COUNT(E47:L47))</f>
        <v>2</v>
      </c>
      <c r="O47" s="101">
        <f>M47/N47</f>
        <v>81.5</v>
      </c>
    </row>
    <row r="48" spans="2:15">
      <c r="B48" s="6" t="s">
        <v>397</v>
      </c>
      <c r="C48" s="388" t="s">
        <v>8</v>
      </c>
      <c r="D48" t="s">
        <v>32</v>
      </c>
      <c r="E48" s="103"/>
      <c r="F48" s="316">
        <v>85</v>
      </c>
      <c r="K48">
        <v>77</v>
      </c>
      <c r="M48" s="102">
        <f>IFERROR(LARGE($E48:$L48,1),0)+IFERROR(LARGE($E48:$L48,2),0)+IFERROR(LARGE($E48:$L48,3),0)+IFERROR(LARGE($E48:$L48,4),0)+IFERROR(LARGE($E48:$L48,5),0)</f>
        <v>162</v>
      </c>
      <c r="N48" s="102">
        <f>IF(COUNT(E48:L48)&gt;5,5,COUNT(E48:L48))</f>
        <v>2</v>
      </c>
      <c r="O48" s="101">
        <f>M48/N48</f>
        <v>81</v>
      </c>
    </row>
    <row r="49" spans="1:15">
      <c r="B49" t="s">
        <v>517</v>
      </c>
      <c r="C49" s="388" t="s">
        <v>10</v>
      </c>
      <c r="D49" t="s">
        <v>32</v>
      </c>
      <c r="F49" s="3"/>
      <c r="I49">
        <v>81</v>
      </c>
      <c r="K49">
        <v>79</v>
      </c>
      <c r="M49" s="102">
        <f>IFERROR(LARGE($E49:$L49,1),0)+IFERROR(LARGE($E49:$L49,2),0)+IFERROR(LARGE($E49:$L49,3),0)+IFERROR(LARGE($E49:$L49,4),0)+IFERROR(LARGE($E49:$L49,5),0)</f>
        <v>160</v>
      </c>
      <c r="N49" s="102">
        <f>IF(COUNT(E49:L49)&gt;5,5,COUNT(E49:L49))</f>
        <v>2</v>
      </c>
      <c r="O49" s="101">
        <f>M49/N49</f>
        <v>80</v>
      </c>
    </row>
    <row r="50" spans="1:15">
      <c r="B50" t="s">
        <v>167</v>
      </c>
      <c r="C50" s="388" t="s">
        <v>11</v>
      </c>
      <c r="D50" t="s">
        <v>15</v>
      </c>
      <c r="E50">
        <v>75</v>
      </c>
      <c r="F50" s="3"/>
      <c r="H50" s="3">
        <v>79</v>
      </c>
      <c r="M50" s="102">
        <f>IFERROR(LARGE($E50:$L50,1),0)+IFERROR(LARGE($E50:$L50,2),0)+IFERROR(LARGE($E50:$L50,3),0)+IFERROR(LARGE($E50:$L50,4),0)+IFERROR(LARGE($E50:$L50,5),0)</f>
        <v>154</v>
      </c>
      <c r="N50" s="102">
        <f>IF(COUNT(E50:L50)&gt;5,5,COUNT(E50:L50))</f>
        <v>2</v>
      </c>
      <c r="O50" s="101">
        <f>M50/N50</f>
        <v>77</v>
      </c>
    </row>
    <row r="51" spans="1:15">
      <c r="B51" t="s">
        <v>435</v>
      </c>
      <c r="C51" s="388" t="s">
        <v>4</v>
      </c>
      <c r="D51" t="s">
        <v>32</v>
      </c>
      <c r="H51" s="3">
        <v>78</v>
      </c>
      <c r="I51">
        <v>75</v>
      </c>
      <c r="M51" s="102">
        <f>IFERROR(LARGE($E51:$L51,1),0)+IFERROR(LARGE($E51:$L51,2),0)+IFERROR(LARGE($E51:$L51,3),0)+IFERROR(LARGE($E51:$L51,4),0)+IFERROR(LARGE($E51:$L51,5),0)</f>
        <v>153</v>
      </c>
      <c r="N51" s="102">
        <f>IF(COUNT(E51:L51)&gt;5,5,COUNT(E51:L51))</f>
        <v>2</v>
      </c>
      <c r="O51" s="101">
        <f>M51/N51</f>
        <v>76.5</v>
      </c>
    </row>
    <row r="52" spans="1:15">
      <c r="B52" s="6" t="s">
        <v>406</v>
      </c>
      <c r="C52" s="388" t="s">
        <v>8</v>
      </c>
      <c r="D52" t="s">
        <v>55</v>
      </c>
      <c r="E52" s="103"/>
      <c r="F52" s="316">
        <v>79</v>
      </c>
      <c r="K52">
        <v>74</v>
      </c>
      <c r="M52" s="102">
        <f>IFERROR(LARGE($E52:$L52,1),0)+IFERROR(LARGE($E52:$L52,2),0)+IFERROR(LARGE($E52:$L52,3),0)+IFERROR(LARGE($E52:$L52,4),0)+IFERROR(LARGE($E52:$L52,5),0)</f>
        <v>153</v>
      </c>
      <c r="N52" s="102">
        <f>IF(COUNT(E52:L52)&gt;5,5,COUNT(E52:L52))</f>
        <v>2</v>
      </c>
      <c r="O52" s="101">
        <f>M52/N52</f>
        <v>76.5</v>
      </c>
    </row>
    <row r="53" spans="1:15">
      <c r="B53" t="s">
        <v>174</v>
      </c>
      <c r="C53" s="388" t="s">
        <v>4</v>
      </c>
      <c r="D53" t="s">
        <v>38</v>
      </c>
      <c r="F53" s="3">
        <v>68</v>
      </c>
      <c r="I53">
        <v>84</v>
      </c>
      <c r="M53" s="102">
        <f>IFERROR(LARGE($E53:$L53,1),0)+IFERROR(LARGE($E53:$L53,2),0)+IFERROR(LARGE($E53:$L53,3),0)+IFERROR(LARGE($E53:$L53,4),0)+IFERROR(LARGE($E53:$L53,5),0)</f>
        <v>152</v>
      </c>
      <c r="N53" s="102">
        <f>IF(COUNT(E53:L53)&gt;5,5,COUNT(E53:L53))</f>
        <v>2</v>
      </c>
      <c r="O53" s="101">
        <f>M53/N53</f>
        <v>76</v>
      </c>
    </row>
    <row r="54" spans="1:15">
      <c r="B54" t="s">
        <v>67</v>
      </c>
      <c r="C54" s="388" t="s">
        <v>10</v>
      </c>
      <c r="D54" t="s">
        <v>15</v>
      </c>
      <c r="E54">
        <v>64</v>
      </c>
      <c r="F54" s="3"/>
      <c r="I54">
        <v>83</v>
      </c>
      <c r="M54" s="102">
        <f>IFERROR(LARGE($E54:$L54,1),0)+IFERROR(LARGE($E54:$L54,2),0)+IFERROR(LARGE($E54:$L54,3),0)+IFERROR(LARGE($E54:$L54,4),0)+IFERROR(LARGE($E54:$L54,5),0)</f>
        <v>147</v>
      </c>
      <c r="N54" s="102">
        <f>IF(COUNT(E54:L54)&gt;5,5,COUNT(E54:L54))</f>
        <v>2</v>
      </c>
      <c r="O54" s="101">
        <f>M54/N54</f>
        <v>73.5</v>
      </c>
    </row>
    <row r="55" spans="1:15">
      <c r="B55" t="s">
        <v>425</v>
      </c>
      <c r="C55" s="388" t="s">
        <v>8</v>
      </c>
      <c r="D55" t="s">
        <v>35</v>
      </c>
      <c r="F55" s="3">
        <v>64</v>
      </c>
      <c r="G55">
        <v>81</v>
      </c>
      <c r="M55" s="102">
        <f>IFERROR(LARGE($E55:$L55,1),0)+IFERROR(LARGE($E55:$L55,2),0)+IFERROR(LARGE($E55:$L55,3),0)+IFERROR(LARGE($E55:$L55,4),0)+IFERROR(LARGE($E55:$L55,5),0)</f>
        <v>145</v>
      </c>
      <c r="N55" s="102">
        <f>IF(COUNT(E55:L55)&gt;5,5,COUNT(E55:L55))</f>
        <v>2</v>
      </c>
      <c r="O55" s="101">
        <f>M55/N55</f>
        <v>72.5</v>
      </c>
    </row>
    <row r="56" spans="1:15">
      <c r="B56" t="s">
        <v>100</v>
      </c>
      <c r="C56" s="388" t="s">
        <v>8</v>
      </c>
      <c r="D56" t="s">
        <v>55</v>
      </c>
      <c r="E56">
        <v>61</v>
      </c>
      <c r="F56" s="3"/>
      <c r="J56">
        <v>81</v>
      </c>
      <c r="M56" s="102">
        <f>IFERROR(LARGE($E56:$L56,1),0)+IFERROR(LARGE($E56:$L56,2),0)+IFERROR(LARGE($E56:$L56,3),0)+IFERROR(LARGE($E56:$L56,4),0)+IFERROR(LARGE($E56:$L56,5),0)</f>
        <v>142</v>
      </c>
      <c r="N56" s="102">
        <f>IF(COUNT(E56:L56)&gt;5,5,COUNT(E56:L56))</f>
        <v>2</v>
      </c>
      <c r="O56" s="101">
        <f>M56/N56</f>
        <v>71</v>
      </c>
    </row>
    <row r="57" spans="1:15">
      <c r="B57" t="s">
        <v>54</v>
      </c>
      <c r="C57" s="388" t="s">
        <v>10</v>
      </c>
      <c r="D57" t="s">
        <v>104</v>
      </c>
      <c r="H57" s="3">
        <v>74</v>
      </c>
      <c r="J57">
        <v>66</v>
      </c>
      <c r="M57" s="102">
        <f>IFERROR(LARGE($E57:$L57,1),0)+IFERROR(LARGE($E57:$L57,2),0)+IFERROR(LARGE($E57:$L57,3),0)+IFERROR(LARGE($E57:$L57,4),0)+IFERROR(LARGE($E57:$L57,5),0)</f>
        <v>140</v>
      </c>
      <c r="N57" s="102">
        <f>IF(COUNT(E57:L57)&gt;5,5,COUNT(E57:L57))</f>
        <v>2</v>
      </c>
      <c r="O57" s="101">
        <f>M57/N57</f>
        <v>70</v>
      </c>
    </row>
    <row r="58" spans="1:15">
      <c r="B58" t="s">
        <v>522</v>
      </c>
      <c r="C58" s="388" t="s">
        <v>8</v>
      </c>
      <c r="D58" t="s">
        <v>46</v>
      </c>
      <c r="F58" s="3"/>
      <c r="I58">
        <v>74</v>
      </c>
      <c r="J58">
        <v>58</v>
      </c>
      <c r="M58" s="102">
        <f>IFERROR(LARGE($E58:$L58,1),0)+IFERROR(LARGE($E58:$L58,2),0)+IFERROR(LARGE($E58:$L58,3),0)+IFERROR(LARGE($E58:$L58,4),0)+IFERROR(LARGE($E58:$L58,5),0)</f>
        <v>132</v>
      </c>
      <c r="N58" s="102">
        <f>IF(COUNT(E58:L58)&gt;5,5,COUNT(E58:L58))</f>
        <v>2</v>
      </c>
      <c r="O58" s="101">
        <f>M58/N58</f>
        <v>66</v>
      </c>
    </row>
    <row r="59" spans="1:15">
      <c r="B59" t="s">
        <v>307</v>
      </c>
      <c r="C59" s="388" t="s">
        <v>10</v>
      </c>
      <c r="D59" t="s">
        <v>7</v>
      </c>
      <c r="E59">
        <v>72</v>
      </c>
      <c r="F59" s="3"/>
      <c r="J59">
        <v>57</v>
      </c>
      <c r="M59" s="102">
        <f>IFERROR(LARGE($E59:$L59,1),0)+IFERROR(LARGE($E59:$L59,2),0)+IFERROR(LARGE($E59:$L59,3),0)+IFERROR(LARGE($E59:$L59,4),0)+IFERROR(LARGE($E59:$L59,5),0)</f>
        <v>129</v>
      </c>
      <c r="N59" s="102">
        <f>IF(COUNT(E59:L59)&gt;5,5,COUNT(E59:L59))</f>
        <v>2</v>
      </c>
      <c r="O59" s="101">
        <f>M59/N59</f>
        <v>64.5</v>
      </c>
    </row>
    <row r="60" spans="1:15">
      <c r="B60" t="s">
        <v>309</v>
      </c>
      <c r="C60" s="388" t="s">
        <v>10</v>
      </c>
      <c r="D60" t="s">
        <v>46</v>
      </c>
      <c r="E60">
        <v>59</v>
      </c>
      <c r="F60" s="3"/>
      <c r="J60">
        <v>64</v>
      </c>
      <c r="M60" s="102">
        <f>IFERROR(LARGE($E60:$L60,1),0)+IFERROR(LARGE($E60:$L60,2),0)+IFERROR(LARGE($E60:$L60,3),0)+IFERROR(LARGE($E60:$L60,4),0)+IFERROR(LARGE($E60:$L60,5),0)</f>
        <v>123</v>
      </c>
      <c r="N60" s="102">
        <f>IF(COUNT(E60:L60)&gt;5,5,COUNT(E60:L60))</f>
        <v>2</v>
      </c>
      <c r="O60" s="101">
        <f>M60/N60</f>
        <v>61.5</v>
      </c>
    </row>
    <row r="61" spans="1:15">
      <c r="B61" t="s">
        <v>83</v>
      </c>
      <c r="C61" s="388" t="s">
        <v>4</v>
      </c>
      <c r="D61" t="s">
        <v>26</v>
      </c>
      <c r="G61">
        <v>99</v>
      </c>
      <c r="M61" s="102">
        <f>IFERROR(LARGE($E61:$L61,1),0)+IFERROR(LARGE($E61:$L61,2),0)+IFERROR(LARGE($E61:$L61,3),0)+IFERROR(LARGE($E61:$L61,4),0)+IFERROR(LARGE($E61:$L61,5),0)</f>
        <v>99</v>
      </c>
      <c r="N61" s="102">
        <f>IF(COUNT(E61:L61)&gt;5,5,COUNT(E61:L61))</f>
        <v>1</v>
      </c>
      <c r="O61" s="101">
        <f>M61/N61</f>
        <v>99</v>
      </c>
    </row>
    <row r="62" spans="1:15">
      <c r="B62" s="6" t="s">
        <v>173</v>
      </c>
      <c r="C62" s="388" t="s">
        <v>4</v>
      </c>
      <c r="D62" t="s">
        <v>39</v>
      </c>
      <c r="E62" s="103"/>
      <c r="F62" s="316">
        <v>99</v>
      </c>
      <c r="M62" s="102">
        <f>IFERROR(LARGE($E62:$L62,1),0)+IFERROR(LARGE($E62:$L62,2),0)+IFERROR(LARGE($E62:$L62,3),0)+IFERROR(LARGE($E62:$L62,4),0)+IFERROR(LARGE($E62:$L62,5),0)</f>
        <v>99</v>
      </c>
      <c r="N62" s="102">
        <f>IF(COUNT(E62:L62)&gt;5,5,COUNT(E62:L62))</f>
        <v>1</v>
      </c>
      <c r="O62" s="101">
        <f>M62/N62</f>
        <v>99</v>
      </c>
    </row>
    <row r="63" spans="1:15">
      <c r="B63" t="s">
        <v>510</v>
      </c>
      <c r="C63" s="388" t="s">
        <v>8</v>
      </c>
      <c r="D63" t="s">
        <v>62</v>
      </c>
      <c r="F63" s="3"/>
      <c r="I63">
        <v>99</v>
      </c>
      <c r="M63" s="102">
        <f>IFERROR(LARGE($E63:$L63,1),0)+IFERROR(LARGE($E63:$L63,2),0)+IFERROR(LARGE($E63:$L63,3),0)+IFERROR(LARGE($E63:$L63,4),0)+IFERROR(LARGE($E63:$L63,5),0)</f>
        <v>99</v>
      </c>
      <c r="N63" s="102">
        <f>IF(COUNT(E63:L63)&gt;5,5,COUNT(E63:L63))</f>
        <v>1</v>
      </c>
      <c r="O63" s="101">
        <f>M63/N63</f>
        <v>99</v>
      </c>
    </row>
    <row r="64" spans="1:15">
      <c r="A64" s="288"/>
      <c r="B64" t="s">
        <v>88</v>
      </c>
      <c r="C64" s="388" t="s">
        <v>4</v>
      </c>
      <c r="D64" t="s">
        <v>18</v>
      </c>
      <c r="G64">
        <v>98</v>
      </c>
      <c r="M64" s="102">
        <f>IFERROR(LARGE($E64:$L64,1),0)+IFERROR(LARGE($E64:$L64,2),0)+IFERROR(LARGE($E64:$L64,3),0)+IFERROR(LARGE($E64:$L64,4),0)+IFERROR(LARGE($E64:$L64,5),0)</f>
        <v>98</v>
      </c>
      <c r="N64" s="102">
        <f>IF(COUNT(E64:L64)&gt;5,5,COUNT(E64:L64))</f>
        <v>1</v>
      </c>
      <c r="O64" s="101">
        <f>M64/N64</f>
        <v>98</v>
      </c>
    </row>
    <row r="65" spans="1:15">
      <c r="A65" s="288"/>
      <c r="B65" s="6" t="s">
        <v>380</v>
      </c>
      <c r="C65" s="388" t="s">
        <v>10</v>
      </c>
      <c r="D65" t="s">
        <v>15</v>
      </c>
      <c r="E65" s="103"/>
      <c r="F65" s="316">
        <v>98</v>
      </c>
      <c r="M65" s="102">
        <f>IFERROR(LARGE($E65:$L65,1),0)+IFERROR(LARGE($E65:$L65,2),0)+IFERROR(LARGE($E65:$L65,3),0)+IFERROR(LARGE($E65:$L65,4),0)+IFERROR(LARGE($E65:$L65,5),0)</f>
        <v>98</v>
      </c>
      <c r="N65" s="102">
        <f>IF(COUNT(E65:L65)&gt;5,5,COUNT(E65:L65))</f>
        <v>1</v>
      </c>
      <c r="O65" s="101">
        <f>M65/N65</f>
        <v>98</v>
      </c>
    </row>
    <row r="66" spans="1:15">
      <c r="B66" t="s">
        <v>304</v>
      </c>
      <c r="C66" s="388" t="s">
        <v>10</v>
      </c>
      <c r="D66" t="s">
        <v>42</v>
      </c>
      <c r="E66">
        <v>96</v>
      </c>
      <c r="F66" s="3"/>
      <c r="M66" s="102">
        <f>IFERROR(LARGE($E66:$L66,1),0)+IFERROR(LARGE($E66:$L66,2),0)+IFERROR(LARGE($E66:$L66,3),0)+IFERROR(LARGE($E66:$L66,4),0)+IFERROR(LARGE($E66:$L66,5),0)</f>
        <v>96</v>
      </c>
      <c r="N66" s="102">
        <f>IF(COUNT(E66:L66)&gt;5,5,COUNT(E66:L66))</f>
        <v>1</v>
      </c>
      <c r="O66" s="101">
        <f>M66/N66</f>
        <v>96</v>
      </c>
    </row>
    <row r="67" spans="1:15">
      <c r="B67" t="s">
        <v>664</v>
      </c>
      <c r="C67" s="388" t="s">
        <v>4</v>
      </c>
      <c r="D67" s="1" t="s">
        <v>26</v>
      </c>
      <c r="K67">
        <v>95</v>
      </c>
      <c r="M67" s="102">
        <f>IFERROR(LARGE($E67:$L67,1),0)+IFERROR(LARGE($E67:$L67,2),0)+IFERROR(LARGE($E67:$L67,3),0)+IFERROR(LARGE($E67:$L67,4),0)+IFERROR(LARGE($E67:$L67,5),0)</f>
        <v>95</v>
      </c>
      <c r="N67" s="102">
        <f>IF(COUNT(E67:L67)&gt;5,5,COUNT(E67:L67))</f>
        <v>1</v>
      </c>
      <c r="O67" s="101">
        <f>M67/N67</f>
        <v>95</v>
      </c>
    </row>
    <row r="68" spans="1:15">
      <c r="B68" t="s">
        <v>511</v>
      </c>
      <c r="C68" s="388" t="s">
        <v>11</v>
      </c>
      <c r="D68" t="s">
        <v>18</v>
      </c>
      <c r="F68" s="3"/>
      <c r="I68">
        <v>95</v>
      </c>
      <c r="M68" s="102">
        <f>IFERROR(LARGE($E68:$L68,1),0)+IFERROR(LARGE($E68:$L68,2),0)+IFERROR(LARGE($E68:$L68,3),0)+IFERROR(LARGE($E68:$L68,4),0)+IFERROR(LARGE($E68:$L68,5),0)</f>
        <v>95</v>
      </c>
      <c r="N68" s="102">
        <f>IF(COUNT(E68:L68)&gt;5,5,COUNT(E68:L68))</f>
        <v>1</v>
      </c>
      <c r="O68" s="101">
        <f>M68/N68</f>
        <v>95</v>
      </c>
    </row>
    <row r="69" spans="1:15">
      <c r="B69" t="s">
        <v>114</v>
      </c>
      <c r="C69" s="388" t="s">
        <v>4</v>
      </c>
      <c r="D69" t="s">
        <v>15</v>
      </c>
      <c r="H69" s="3">
        <v>94</v>
      </c>
      <c r="M69" s="102">
        <f>IFERROR(LARGE($E69:$L69,1),0)+IFERROR(LARGE($E69:$L69,2),0)+IFERROR(LARGE($E69:$L69,3),0)+IFERROR(LARGE($E69:$L69,4),0)+IFERROR(LARGE($E69:$L69,5),0)</f>
        <v>94</v>
      </c>
      <c r="N69" s="102">
        <f>IF(COUNT(E69:L69)&gt;5,5,COUNT(E69:L69))</f>
        <v>1</v>
      </c>
      <c r="O69" s="101">
        <f>M69/N69</f>
        <v>94</v>
      </c>
    </row>
    <row r="70" spans="1:15">
      <c r="B70" t="s">
        <v>374</v>
      </c>
      <c r="C70" s="388" t="s">
        <v>8</v>
      </c>
      <c r="D70" s="1" t="s">
        <v>32</v>
      </c>
      <c r="K70">
        <v>94</v>
      </c>
      <c r="M70" s="102">
        <f>IFERROR(LARGE($E70:$L70,1),0)+IFERROR(LARGE($E70:$L70,2),0)+IFERROR(LARGE($E70:$L70,3),0)+IFERROR(LARGE($E70:$L70,4),0)+IFERROR(LARGE($E70:$L70,5),0)</f>
        <v>94</v>
      </c>
      <c r="N70" s="102">
        <f>IF(COUNT(E70:L70)&gt;5,5,COUNT(E70:L70))</f>
        <v>1</v>
      </c>
      <c r="O70" s="101">
        <f>M70/N70</f>
        <v>94</v>
      </c>
    </row>
    <row r="71" spans="1:15">
      <c r="B71" s="6" t="s">
        <v>386</v>
      </c>
      <c r="C71" s="388" t="s">
        <v>8</v>
      </c>
      <c r="D71" t="s">
        <v>60</v>
      </c>
      <c r="E71" s="103"/>
      <c r="F71" s="316">
        <v>94</v>
      </c>
      <c r="M71" s="102">
        <f>IFERROR(LARGE($E71:$L71,1),0)+IFERROR(LARGE($E71:$L71,2),0)+IFERROR(LARGE($E71:$L71,3),0)+IFERROR(LARGE($E71:$L71,4),0)+IFERROR(LARGE($E71:$L71,5),0)</f>
        <v>94</v>
      </c>
      <c r="N71" s="102">
        <f>IF(COUNT(E71:L71)&gt;5,5,COUNT(E71:L71))</f>
        <v>1</v>
      </c>
      <c r="O71" s="101">
        <f>M71/N71</f>
        <v>94</v>
      </c>
    </row>
    <row r="72" spans="1:15">
      <c r="B72" t="s">
        <v>514</v>
      </c>
      <c r="C72" s="388" t="s">
        <v>8</v>
      </c>
      <c r="D72" t="s">
        <v>18</v>
      </c>
      <c r="F72" s="3"/>
      <c r="I72">
        <v>90</v>
      </c>
      <c r="M72" s="102">
        <f>IFERROR(LARGE($E72:$L72,1),0)+IFERROR(LARGE($E72:$L72,2),0)+IFERROR(LARGE($E72:$L72,3),0)+IFERROR(LARGE($E72:$L72,4),0)+IFERROR(LARGE($E72:$L72,5),0)</f>
        <v>90</v>
      </c>
      <c r="N72" s="102">
        <f>IF(COUNT(E72:L72)&gt;5,5,COUNT(E72:L72))</f>
        <v>1</v>
      </c>
      <c r="O72" s="101">
        <f>M72/N72</f>
        <v>90</v>
      </c>
    </row>
    <row r="73" spans="1:15">
      <c r="B73" t="s">
        <v>579</v>
      </c>
      <c r="C73" s="388" t="s">
        <v>4</v>
      </c>
      <c r="D73" t="s">
        <v>39</v>
      </c>
      <c r="F73" s="3"/>
      <c r="J73">
        <v>89</v>
      </c>
      <c r="M73" s="102">
        <f>IFERROR(LARGE($E73:$L73,1),0)+IFERROR(LARGE($E73:$L73,2),0)+IFERROR(LARGE($E73:$L73,3),0)+IFERROR(LARGE($E73:$L73,4),0)+IFERROR(LARGE($E73:$L73,5),0)</f>
        <v>89</v>
      </c>
      <c r="N73" s="102">
        <f>IF(COUNT(E73:L73)&gt;5,5,COUNT(E73:L73))</f>
        <v>1</v>
      </c>
      <c r="O73" s="101">
        <f>M73/N73</f>
        <v>89</v>
      </c>
    </row>
    <row r="74" spans="1:15">
      <c r="B74" s="6" t="s">
        <v>50</v>
      </c>
      <c r="C74" s="388" t="s">
        <v>8</v>
      </c>
      <c r="D74" t="s">
        <v>35</v>
      </c>
      <c r="E74" s="103"/>
      <c r="F74" s="316">
        <v>89</v>
      </c>
      <c r="M74" s="102">
        <f>IFERROR(LARGE($E74:$L74,1),0)+IFERROR(LARGE($E74:$L74,2),0)+IFERROR(LARGE($E74:$L74,3),0)+IFERROR(LARGE($E74:$L74,4),0)+IFERROR(LARGE($E74:$L74,5),0)</f>
        <v>89</v>
      </c>
      <c r="N74" s="102">
        <f>IF(COUNT(E74:L74)&gt;5,5,COUNT(E74:L74))</f>
        <v>1</v>
      </c>
      <c r="O74" s="101">
        <f>M74/N74</f>
        <v>89</v>
      </c>
    </row>
    <row r="75" spans="1:15">
      <c r="B75" s="6" t="s">
        <v>392</v>
      </c>
      <c r="C75" s="388" t="s">
        <v>8</v>
      </c>
      <c r="D75" t="s">
        <v>46</v>
      </c>
      <c r="E75" s="103"/>
      <c r="F75" s="316">
        <v>88</v>
      </c>
      <c r="M75" s="102">
        <f>IFERROR(LARGE($E75:$L75,1),0)+IFERROR(LARGE($E75:$L75,2),0)+IFERROR(LARGE($E75:$L75,3),0)+IFERROR(LARGE($E75:$L75,4),0)+IFERROR(LARGE($E75:$L75,5),0)</f>
        <v>88</v>
      </c>
      <c r="N75" s="102">
        <f>IF(COUNT(E75:L75)&gt;5,5,COUNT(E75:L75))</f>
        <v>1</v>
      </c>
      <c r="O75" s="101">
        <f>M75/N75</f>
        <v>88</v>
      </c>
    </row>
    <row r="76" spans="1:15">
      <c r="B76" t="s">
        <v>271</v>
      </c>
      <c r="C76" s="388" t="s">
        <v>8</v>
      </c>
      <c r="D76" t="s">
        <v>55</v>
      </c>
      <c r="E76">
        <v>87</v>
      </c>
      <c r="F76" s="3"/>
      <c r="M76" s="102">
        <f>IFERROR(LARGE($E76:$L76,1),0)+IFERROR(LARGE($E76:$L76,2),0)+IFERROR(LARGE($E76:$L76,3),0)+IFERROR(LARGE($E76:$L76,4),0)+IFERROR(LARGE($E76:$L76,5),0)</f>
        <v>87</v>
      </c>
      <c r="N76" s="102">
        <f>IF(COUNT(E76:L76)&gt;5,5,COUNT(E76:L76))</f>
        <v>1</v>
      </c>
      <c r="O76" s="101">
        <f>M76/N76</f>
        <v>87</v>
      </c>
    </row>
    <row r="77" spans="1:15">
      <c r="B77" t="s">
        <v>515</v>
      </c>
      <c r="C77" s="388" t="s">
        <v>8</v>
      </c>
      <c r="D77" t="s">
        <v>20</v>
      </c>
      <c r="F77" s="3"/>
      <c r="I77">
        <v>86</v>
      </c>
      <c r="M77" s="102">
        <f>IFERROR(LARGE($E77:$L77,1),0)+IFERROR(LARGE($E77:$L77,2),0)+IFERROR(LARGE($E77:$L77,3),0)+IFERROR(LARGE($E77:$L77,4),0)+IFERROR(LARGE($E77:$L77,5),0)</f>
        <v>86</v>
      </c>
      <c r="N77" s="102">
        <f>IF(COUNT(E77:L77)&gt;5,5,COUNT(E77:L77))</f>
        <v>1</v>
      </c>
      <c r="O77" s="101">
        <f>M77/N77</f>
        <v>86</v>
      </c>
    </row>
    <row r="78" spans="1:15" s="422" customFormat="1">
      <c r="A78"/>
      <c r="B78" t="s">
        <v>516</v>
      </c>
      <c r="C78" s="388" t="s">
        <v>8</v>
      </c>
      <c r="D78" t="s">
        <v>22</v>
      </c>
      <c r="E78"/>
      <c r="F78" s="3"/>
      <c r="G78"/>
      <c r="H78"/>
      <c r="I78">
        <v>85</v>
      </c>
      <c r="J78"/>
      <c r="K78"/>
      <c r="L78"/>
      <c r="M78" s="102">
        <f>IFERROR(LARGE($E78:$L78,1),0)+IFERROR(LARGE($E78:$L78,2),0)+IFERROR(LARGE($E78:$L78,3),0)+IFERROR(LARGE($E78:$L78,4),0)+IFERROR(LARGE($E78:$L78,5),0)</f>
        <v>85</v>
      </c>
      <c r="N78" s="102">
        <f>IF(COUNT(E78:L78)&gt;5,5,COUNT(E78:L78))</f>
        <v>1</v>
      </c>
      <c r="O78" s="101">
        <f>M78/N78</f>
        <v>85</v>
      </c>
    </row>
    <row r="79" spans="1:15">
      <c r="B79" t="s">
        <v>40</v>
      </c>
      <c r="C79" s="388" t="s">
        <v>10</v>
      </c>
      <c r="D79" t="s">
        <v>42</v>
      </c>
      <c r="E79">
        <v>84</v>
      </c>
      <c r="F79" s="3"/>
      <c r="M79" s="102">
        <f>IFERROR(LARGE($E79:$L79,1),0)+IFERROR(LARGE($E79:$L79,2),0)+IFERROR(LARGE($E79:$L79,3),0)+IFERROR(LARGE($E79:$L79,4),0)+IFERROR(LARGE($E79:$L79,5),0)</f>
        <v>84</v>
      </c>
      <c r="N79" s="102">
        <f>IF(COUNT(E79:L79)&gt;5,5,COUNT(E79:L79))</f>
        <v>1</v>
      </c>
      <c r="O79" s="101">
        <f>M79/N79</f>
        <v>84</v>
      </c>
    </row>
    <row r="80" spans="1:15">
      <c r="B80" t="s">
        <v>489</v>
      </c>
      <c r="C80" s="388" t="s">
        <v>4</v>
      </c>
      <c r="D80" s="1" t="s">
        <v>32</v>
      </c>
      <c r="K80">
        <v>83</v>
      </c>
      <c r="M80" s="102">
        <f>IFERROR(LARGE($E80:$L80,1),0)+IFERROR(LARGE($E80:$L80,2),0)+IFERROR(LARGE($E80:$L80,3),0)+IFERROR(LARGE($E80:$L80,4),0)+IFERROR(LARGE($E80:$L80,5),0)</f>
        <v>83</v>
      </c>
      <c r="N80" s="102">
        <f>IF(COUNT(E80:L80)&gt;5,5,COUNT(E80:L80))</f>
        <v>1</v>
      </c>
      <c r="O80" s="101">
        <f>M80/N80</f>
        <v>83</v>
      </c>
    </row>
    <row r="81" spans="2:15">
      <c r="B81" t="s">
        <v>433</v>
      </c>
      <c r="C81" s="388" t="s">
        <v>10</v>
      </c>
      <c r="D81" t="s">
        <v>65</v>
      </c>
      <c r="G81">
        <v>83</v>
      </c>
      <c r="M81" s="102">
        <f>IFERROR(LARGE($E81:$L81,1),0)+IFERROR(LARGE($E81:$L81,2),0)+IFERROR(LARGE($E81:$L81,3),0)+IFERROR(LARGE($E81:$L81,4),0)+IFERROR(LARGE($E81:$L81,5),0)</f>
        <v>83</v>
      </c>
      <c r="N81" s="102">
        <f>IF(COUNT(E81:L81)&gt;5,5,COUNT(E81:L81))</f>
        <v>1</v>
      </c>
      <c r="O81" s="101">
        <f>M81/N81</f>
        <v>83</v>
      </c>
    </row>
    <row r="82" spans="2:15">
      <c r="B82" t="s">
        <v>489</v>
      </c>
      <c r="C82" s="388" t="s">
        <v>4</v>
      </c>
      <c r="D82" t="s">
        <v>32</v>
      </c>
      <c r="H82" s="3">
        <v>82</v>
      </c>
      <c r="M82" s="102">
        <f>IFERROR(LARGE($E82:$L82,1),0)+IFERROR(LARGE($E82:$L82,2),0)+IFERROR(LARGE($E82:$L82,3),0)+IFERROR(LARGE($E82:$L82,4),0)+IFERROR(LARGE($E82:$L82,5),0)</f>
        <v>82</v>
      </c>
      <c r="N82" s="102">
        <f>IF(COUNT(E82:L82)&gt;5,5,COUNT(E82:L82))</f>
        <v>1</v>
      </c>
      <c r="O82" s="101">
        <f>M82/N82</f>
        <v>82</v>
      </c>
    </row>
    <row r="83" spans="2:15">
      <c r="B83" t="s">
        <v>169</v>
      </c>
      <c r="C83" s="388" t="s">
        <v>4</v>
      </c>
      <c r="D83" s="1" t="s">
        <v>62</v>
      </c>
      <c r="K83">
        <v>82</v>
      </c>
      <c r="M83" s="102">
        <f>IFERROR(LARGE($E83:$L83,1),0)+IFERROR(LARGE($E83:$L83,2),0)+IFERROR(LARGE($E83:$L83,3),0)+IFERROR(LARGE($E83:$L83,4),0)+IFERROR(LARGE($E83:$L83,5),0)</f>
        <v>82</v>
      </c>
      <c r="N83" s="102">
        <f>IF(COUNT(E83:L83)&gt;5,5,COUNT(E83:L83))</f>
        <v>1</v>
      </c>
      <c r="O83" s="101">
        <f>M83/N83</f>
        <v>82</v>
      </c>
    </row>
    <row r="84" spans="2:15">
      <c r="B84" s="6" t="s">
        <v>258</v>
      </c>
      <c r="C84" s="388" t="s">
        <v>8</v>
      </c>
      <c r="D84" t="s">
        <v>18</v>
      </c>
      <c r="E84" s="103"/>
      <c r="F84" s="316">
        <v>82</v>
      </c>
      <c r="M84" s="102">
        <f>IFERROR(LARGE($E84:$L84,1),0)+IFERROR(LARGE($E84:$L84,2),0)+IFERROR(LARGE($E84:$L84,3),0)+IFERROR(LARGE($E84:$L84,4),0)+IFERROR(LARGE($E84:$L84,5),0)</f>
        <v>82</v>
      </c>
      <c r="N84" s="102">
        <f>IF(COUNT(E84:L84)&gt;5,5,COUNT(E84:L84))</f>
        <v>1</v>
      </c>
      <c r="O84" s="101">
        <f>M84/N84</f>
        <v>82</v>
      </c>
    </row>
    <row r="85" spans="2:15">
      <c r="B85" s="6" t="s">
        <v>404</v>
      </c>
      <c r="C85" s="388" t="s">
        <v>8</v>
      </c>
      <c r="D85" t="s">
        <v>5</v>
      </c>
      <c r="E85" s="103"/>
      <c r="F85" s="316">
        <v>80</v>
      </c>
      <c r="M85" s="102">
        <f>IFERROR(LARGE($E85:$L85,1),0)+IFERROR(LARGE($E85:$L85,2),0)+IFERROR(LARGE($E85:$L85,3),0)+IFERROR(LARGE($E85:$L85,4),0)+IFERROR(LARGE($E85:$L85,5),0)</f>
        <v>80</v>
      </c>
      <c r="N85" s="102">
        <f>IF(COUNT(E85:L85)&gt;5,5,COUNT(E85:L85))</f>
        <v>1</v>
      </c>
      <c r="O85" s="101">
        <f>M85/N85</f>
        <v>80</v>
      </c>
    </row>
    <row r="86" spans="2:15">
      <c r="B86" t="s">
        <v>518</v>
      </c>
      <c r="C86" s="388" t="s">
        <v>8</v>
      </c>
      <c r="D86" t="s">
        <v>19</v>
      </c>
      <c r="F86" s="3"/>
      <c r="I86">
        <v>80</v>
      </c>
      <c r="M86" s="102">
        <f>IFERROR(LARGE($E86:$L86,1),0)+IFERROR(LARGE($E86:$L86,2),0)+IFERROR(LARGE($E86:$L86,3),0)+IFERROR(LARGE($E86:$L86,4),0)+IFERROR(LARGE($E86:$L86,5),0)</f>
        <v>80</v>
      </c>
      <c r="N86" s="102">
        <f>IF(COUNT(E86:L86)&gt;5,5,COUNT(E86:L86))</f>
        <v>1</v>
      </c>
      <c r="O86" s="101">
        <f>M86/N86</f>
        <v>80</v>
      </c>
    </row>
    <row r="87" spans="2:15">
      <c r="B87" t="s">
        <v>305</v>
      </c>
      <c r="C87" s="388" t="s">
        <v>4</v>
      </c>
      <c r="D87" t="s">
        <v>18</v>
      </c>
      <c r="E87">
        <v>78</v>
      </c>
      <c r="F87" s="3"/>
      <c r="M87" s="102">
        <f>IFERROR(LARGE($E87:$L87,1),0)+IFERROR(LARGE($E87:$L87,2),0)+IFERROR(LARGE($E87:$L87,3),0)+IFERROR(LARGE($E87:$L87,4),0)+IFERROR(LARGE($E87:$L87,5),0)</f>
        <v>78</v>
      </c>
      <c r="N87" s="102">
        <f>IF(COUNT(E87:L87)&gt;5,5,COUNT(E87:L87))</f>
        <v>1</v>
      </c>
      <c r="O87" s="101">
        <f>M87/N87</f>
        <v>78</v>
      </c>
    </row>
    <row r="88" spans="2:15">
      <c r="B88" t="s">
        <v>84</v>
      </c>
      <c r="C88" s="388" t="s">
        <v>4</v>
      </c>
      <c r="D88" s="1" t="s">
        <v>64</v>
      </c>
      <c r="K88">
        <v>78</v>
      </c>
      <c r="M88" s="102">
        <f>IFERROR(LARGE($E88:$L88,1),0)+IFERROR(LARGE($E88:$L88,2),0)+IFERROR(LARGE($E88:$L88,3),0)+IFERROR(LARGE($E88:$L88,4),0)+IFERROR(LARGE($E88:$L88,5),0)</f>
        <v>78</v>
      </c>
      <c r="N88" s="102">
        <f>IF(COUNT(E88:L88)&gt;5,5,COUNT(E88:L88))</f>
        <v>1</v>
      </c>
      <c r="O88" s="101">
        <f>M88/N88</f>
        <v>78</v>
      </c>
    </row>
    <row r="89" spans="2:15">
      <c r="B89" t="s">
        <v>179</v>
      </c>
      <c r="C89" s="388" t="s">
        <v>4</v>
      </c>
      <c r="D89" t="s">
        <v>35</v>
      </c>
      <c r="E89">
        <v>76</v>
      </c>
      <c r="F89" s="3"/>
      <c r="M89" s="102">
        <f>IFERROR(LARGE($E89:$L89,1),0)+IFERROR(LARGE($E89:$L89,2),0)+IFERROR(LARGE($E89:$L89,3),0)+IFERROR(LARGE($E89:$L89,4),0)+IFERROR(LARGE($E89:$L89,5),0)</f>
        <v>76</v>
      </c>
      <c r="N89" s="102">
        <f>IF(COUNT(E89:L89)&gt;5,5,COUNT(E89:L89))</f>
        <v>1</v>
      </c>
      <c r="O89" s="101">
        <f>M89/N89</f>
        <v>76</v>
      </c>
    </row>
    <row r="90" spans="2:15">
      <c r="B90" t="s">
        <v>413</v>
      </c>
      <c r="C90" s="388" t="s">
        <v>8</v>
      </c>
      <c r="D90" t="s">
        <v>19</v>
      </c>
      <c r="F90" s="3">
        <v>73</v>
      </c>
      <c r="M90" s="102">
        <f>IFERROR(LARGE($E90:$L90,1),0)+IFERROR(LARGE($E90:$L90,2),0)+IFERROR(LARGE($E90:$L90,3),0)+IFERROR(LARGE($E90:$L90,4),0)+IFERROR(LARGE($E90:$L90,5),0)</f>
        <v>73</v>
      </c>
      <c r="N90" s="102">
        <f>IF(COUNT(E90:L90)&gt;5,5,COUNT(E90:L90))</f>
        <v>1</v>
      </c>
      <c r="O90" s="101">
        <f>M90/N90</f>
        <v>73</v>
      </c>
    </row>
    <row r="91" spans="2:15">
      <c r="B91" t="s">
        <v>587</v>
      </c>
      <c r="C91" s="388" t="s">
        <v>8</v>
      </c>
      <c r="D91" t="s">
        <v>19</v>
      </c>
      <c r="F91" s="3"/>
      <c r="J91">
        <v>73</v>
      </c>
      <c r="M91" s="102">
        <f>IFERROR(LARGE($E91:$L91,1),0)+IFERROR(LARGE($E91:$L91,2),0)+IFERROR(LARGE($E91:$L91,3),0)+IFERROR(LARGE($E91:$L91,4),0)+IFERROR(LARGE($E91:$L91,5),0)</f>
        <v>73</v>
      </c>
      <c r="N91" s="102">
        <f>IF(COUNT(E91:L91)&gt;5,5,COUNT(E91:L91))</f>
        <v>1</v>
      </c>
      <c r="O91" s="101">
        <f>M91/N91</f>
        <v>73</v>
      </c>
    </row>
    <row r="92" spans="2:15">
      <c r="B92" t="s">
        <v>524</v>
      </c>
      <c r="C92" s="388" t="s">
        <v>8</v>
      </c>
      <c r="D92" t="s">
        <v>13</v>
      </c>
      <c r="F92" s="3"/>
      <c r="I92">
        <v>73</v>
      </c>
      <c r="M92" s="102">
        <f>IFERROR(LARGE($E92:$L92,1),0)+IFERROR(LARGE($E92:$L92,2),0)+IFERROR(LARGE($E92:$L92,3),0)+IFERROR(LARGE($E92:$L92,4),0)+IFERROR(LARGE($E92:$L92,5),0)</f>
        <v>73</v>
      </c>
      <c r="N92" s="102">
        <f>IF(COUNT(E92:L92)&gt;5,5,COUNT(E92:L92))</f>
        <v>1</v>
      </c>
      <c r="O92" s="101">
        <f>M92/N92</f>
        <v>73</v>
      </c>
    </row>
    <row r="93" spans="2:15">
      <c r="B93" t="s">
        <v>306</v>
      </c>
      <c r="C93" s="388" t="s">
        <v>10</v>
      </c>
      <c r="D93" t="s">
        <v>42</v>
      </c>
      <c r="E93">
        <v>73</v>
      </c>
      <c r="F93" s="3"/>
      <c r="M93" s="102">
        <f>IFERROR(LARGE($E93:$L93,1),0)+IFERROR(LARGE($E93:$L93,2),0)+IFERROR(LARGE($E93:$L93,3),0)+IFERROR(LARGE($E93:$L93,4),0)+IFERROR(LARGE($E93:$L93,5),0)</f>
        <v>73</v>
      </c>
      <c r="N93" s="102">
        <f>IF(COUNT(E93:L93)&gt;5,5,COUNT(E93:L93))</f>
        <v>1</v>
      </c>
      <c r="O93" s="101">
        <f>M93/N93</f>
        <v>73</v>
      </c>
    </row>
    <row r="94" spans="2:15">
      <c r="B94" t="s">
        <v>589</v>
      </c>
      <c r="C94" s="388" t="s">
        <v>8</v>
      </c>
      <c r="D94" t="s">
        <v>42</v>
      </c>
      <c r="F94" s="3"/>
      <c r="J94">
        <v>71</v>
      </c>
      <c r="M94" s="102">
        <f>IFERROR(LARGE($E94:$L94,1),0)+IFERROR(LARGE($E94:$L94,2),0)+IFERROR(LARGE($E94:$L94,3),0)+IFERROR(LARGE($E94:$L94,4),0)+IFERROR(LARGE($E94:$L94,5),0)</f>
        <v>71</v>
      </c>
      <c r="N94" s="102">
        <f>IF(COUNT(E94:L94)&gt;5,5,COUNT(E94:L94))</f>
        <v>1</v>
      </c>
      <c r="O94" s="101">
        <f>M94/N94</f>
        <v>71</v>
      </c>
    </row>
    <row r="95" spans="2:15">
      <c r="B95" t="s">
        <v>161</v>
      </c>
      <c r="C95" s="388" t="s">
        <v>4</v>
      </c>
      <c r="D95" t="s">
        <v>15</v>
      </c>
      <c r="E95">
        <v>70</v>
      </c>
      <c r="F95" s="3"/>
      <c r="M95" s="102">
        <f>IFERROR(LARGE($E95:$L95,1),0)+IFERROR(LARGE($E95:$L95,2),0)+IFERROR(LARGE($E95:$L95,3),0)+IFERROR(LARGE($E95:$L95,4),0)+IFERROR(LARGE($E95:$L95,5),0)</f>
        <v>70</v>
      </c>
      <c r="N95" s="102">
        <f>IF(COUNT(E95:L95)&gt;5,5,COUNT(E95:L95))</f>
        <v>1</v>
      </c>
      <c r="O95" s="101">
        <f>M95/N95</f>
        <v>70</v>
      </c>
    </row>
    <row r="96" spans="2:15">
      <c r="B96" t="s">
        <v>593</v>
      </c>
      <c r="C96" s="388" t="s">
        <v>4</v>
      </c>
      <c r="D96" t="s">
        <v>35</v>
      </c>
      <c r="F96" s="3"/>
      <c r="J96">
        <v>69</v>
      </c>
      <c r="M96" s="102">
        <f>IFERROR(LARGE($E96:$L96,1),0)+IFERROR(LARGE($E96:$L96,2),0)+IFERROR(LARGE($E96:$L96,3),0)+IFERROR(LARGE($E96:$L96,4),0)+IFERROR(LARGE($E96:$L96,5),0)</f>
        <v>69</v>
      </c>
      <c r="N96" s="102">
        <f>IF(COUNT(E96:L96)&gt;5,5,COUNT(E96:L96))</f>
        <v>1</v>
      </c>
      <c r="O96" s="101">
        <f>M96/N96</f>
        <v>69</v>
      </c>
    </row>
    <row r="97" spans="1:15">
      <c r="B97" t="s">
        <v>671</v>
      </c>
      <c r="D97" s="1" t="s">
        <v>60</v>
      </c>
      <c r="K97">
        <v>69</v>
      </c>
      <c r="M97" s="102">
        <f>IFERROR(LARGE($E97:$L97,1),0)+IFERROR(LARGE($E97:$L97,2),0)+IFERROR(LARGE($E97:$L97,3),0)+IFERROR(LARGE($E97:$L97,4),0)+IFERROR(LARGE($E97:$L97,5),0)</f>
        <v>69</v>
      </c>
      <c r="N97" s="102">
        <f>IF(COUNT(E97:L97)&gt;5,5,COUNT(E97:L97))</f>
        <v>1</v>
      </c>
      <c r="O97" s="101">
        <f>M97/N97</f>
        <v>69</v>
      </c>
    </row>
    <row r="98" spans="1:15">
      <c r="B98" t="s">
        <v>265</v>
      </c>
      <c r="C98" s="388" t="s">
        <v>8</v>
      </c>
      <c r="D98" t="s">
        <v>32</v>
      </c>
      <c r="E98">
        <v>68</v>
      </c>
      <c r="F98" s="3"/>
      <c r="M98" s="102">
        <f>IFERROR(LARGE($E98:$L98,1),0)+IFERROR(LARGE($E98:$L98,2),0)+IFERROR(LARGE($E98:$L98,3),0)+IFERROR(LARGE($E98:$L98,4),0)+IFERROR(LARGE($E98:$L98,5),0)</f>
        <v>68</v>
      </c>
      <c r="N98" s="102">
        <f>IF(COUNT(E98:L98)&gt;5,5,COUNT(E98:L98))</f>
        <v>1</v>
      </c>
      <c r="O98" s="101">
        <f>M98/N98</f>
        <v>68</v>
      </c>
    </row>
    <row r="99" spans="1:15">
      <c r="B99" t="s">
        <v>420</v>
      </c>
      <c r="C99" s="388" t="s">
        <v>8</v>
      </c>
      <c r="D99" t="s">
        <v>65</v>
      </c>
      <c r="F99" s="3">
        <v>67</v>
      </c>
      <c r="M99" s="102">
        <f>IFERROR(LARGE($E99:$L99,1),0)+IFERROR(LARGE($E99:$L99,2),0)+IFERROR(LARGE($E99:$L99,3),0)+IFERROR(LARGE($E99:$L99,4),0)+IFERROR(LARGE($E99:$L99,5),0)</f>
        <v>67</v>
      </c>
      <c r="N99" s="102">
        <f>IF(COUNT(E99:L99)&gt;5,5,COUNT(E99:L99))</f>
        <v>1</v>
      </c>
      <c r="O99" s="101">
        <f>M99/N99</f>
        <v>67</v>
      </c>
    </row>
    <row r="100" spans="1:15">
      <c r="B100" t="s">
        <v>422</v>
      </c>
      <c r="C100" s="388" t="s">
        <v>8</v>
      </c>
      <c r="D100" t="s">
        <v>20</v>
      </c>
      <c r="F100" s="3">
        <v>66</v>
      </c>
      <c r="M100" s="102">
        <f>IFERROR(LARGE($E100:$L100,1),0)+IFERROR(LARGE($E100:$L100,2),0)+IFERROR(LARGE($E100:$L100,3),0)+IFERROR(LARGE($E100:$L100,4),0)+IFERROR(LARGE($E100:$L100,5),0)</f>
        <v>66</v>
      </c>
      <c r="N100" s="102">
        <f>IF(COUNT(E100:L100)&gt;5,5,COUNT(E100:L100))</f>
        <v>1</v>
      </c>
      <c r="O100" s="101">
        <f>M100/N100</f>
        <v>66</v>
      </c>
    </row>
    <row r="101" spans="1:15">
      <c r="B101" t="s">
        <v>596</v>
      </c>
      <c r="C101" s="388" t="s">
        <v>10</v>
      </c>
      <c r="D101" t="s">
        <v>39</v>
      </c>
      <c r="F101" s="3"/>
      <c r="J101">
        <v>65</v>
      </c>
      <c r="M101" s="102">
        <f>IFERROR(LARGE($E101:$L101,1),0)+IFERROR(LARGE($E101:$L101,2),0)+IFERROR(LARGE($E101:$L101,3),0)+IFERROR(LARGE($E101:$L101,4),0)+IFERROR(LARGE($E101:$L101,5),0)</f>
        <v>65</v>
      </c>
      <c r="N101" s="102">
        <f>IF(COUNT(E101:L101)&gt;5,5,COUNT(E101:L101))</f>
        <v>1</v>
      </c>
      <c r="O101" s="101">
        <f>M101/N101</f>
        <v>65</v>
      </c>
    </row>
    <row r="102" spans="1:15">
      <c r="A102" s="288"/>
      <c r="B102" t="s">
        <v>249</v>
      </c>
      <c r="C102" s="388" t="s">
        <v>4</v>
      </c>
      <c r="D102" t="s">
        <v>39</v>
      </c>
      <c r="E102">
        <v>63</v>
      </c>
      <c r="F102" s="3"/>
      <c r="M102" s="102">
        <f>IFERROR(LARGE($E102:$L102,1),0)+IFERROR(LARGE($E102:$L102,2),0)+IFERROR(LARGE($E102:$L102,3),0)+IFERROR(LARGE($E102:$L102,4),0)+IFERROR(LARGE($E102:$L102,5),0)</f>
        <v>63</v>
      </c>
      <c r="N102" s="102">
        <f>IF(COUNT(E102:L102)&gt;5,5,COUNT(E102:L102))</f>
        <v>1</v>
      </c>
      <c r="O102" s="101">
        <f>M102/N102</f>
        <v>63</v>
      </c>
    </row>
    <row r="103" spans="1:15">
      <c r="B103" t="s">
        <v>427</v>
      </c>
      <c r="C103" s="388" t="s">
        <v>8</v>
      </c>
      <c r="D103" t="s">
        <v>35</v>
      </c>
      <c r="F103" s="3">
        <v>63</v>
      </c>
      <c r="M103" s="102">
        <f>IFERROR(LARGE($E103:$L103,1),0)+IFERROR(LARGE($E103:$L103,2),0)+IFERROR(LARGE($E103:$L103,3),0)+IFERROR(LARGE($E103:$L103,4),0)+IFERROR(LARGE($E103:$L103,5),0)</f>
        <v>63</v>
      </c>
      <c r="N103" s="102">
        <f>IF(COUNT(E103:L103)&gt;5,5,COUNT(E103:L103))</f>
        <v>1</v>
      </c>
      <c r="O103" s="101">
        <f>M103/N103</f>
        <v>63</v>
      </c>
    </row>
    <row r="104" spans="1:15">
      <c r="B104" t="s">
        <v>429</v>
      </c>
      <c r="C104" s="388" t="s">
        <v>8</v>
      </c>
      <c r="D104" t="s">
        <v>19</v>
      </c>
      <c r="F104" s="3">
        <v>62</v>
      </c>
      <c r="M104" s="102">
        <f>IFERROR(LARGE($E104:$L104,1),0)+IFERROR(LARGE($E104:$L104,2),0)+IFERROR(LARGE($E104:$L104,3),0)+IFERROR(LARGE($E104:$L104,4),0)+IFERROR(LARGE($E104:$L104,5),0)</f>
        <v>62</v>
      </c>
      <c r="N104" s="102">
        <f>IF(COUNT(E104:L104)&gt;5,5,COUNT(E104:L104))</f>
        <v>1</v>
      </c>
      <c r="O104" s="101">
        <f>M104/N104</f>
        <v>62</v>
      </c>
    </row>
    <row r="105" spans="1:15">
      <c r="B105" t="s">
        <v>601</v>
      </c>
      <c r="C105" s="388" t="s">
        <v>8</v>
      </c>
      <c r="D105" t="s">
        <v>46</v>
      </c>
      <c r="F105" s="3"/>
      <c r="J105">
        <v>62</v>
      </c>
      <c r="M105" s="102">
        <f>IFERROR(LARGE($E105:$L105,1),0)+IFERROR(LARGE($E105:$L105,2),0)+IFERROR(LARGE($E105:$L105,3),0)+IFERROR(LARGE($E105:$L105,4),0)+IFERROR(LARGE($E105:$L105,5),0)</f>
        <v>62</v>
      </c>
      <c r="N105" s="102">
        <f>IF(COUNT(E105:L105)&gt;5,5,COUNT(E105:L105))</f>
        <v>1</v>
      </c>
      <c r="O105" s="101">
        <f>M105/N105</f>
        <v>62</v>
      </c>
    </row>
    <row r="106" spans="1:15">
      <c r="B106" t="s">
        <v>602</v>
      </c>
      <c r="C106" s="388" t="s">
        <v>8</v>
      </c>
      <c r="D106" t="s">
        <v>65</v>
      </c>
      <c r="F106" s="3"/>
      <c r="J106">
        <v>61</v>
      </c>
      <c r="M106" s="102">
        <f>IFERROR(LARGE($E106:$L106,1),0)+IFERROR(LARGE($E106:$L106,2),0)+IFERROR(LARGE($E106:$L106,3),0)+IFERROR(LARGE($E106:$L106,4),0)+IFERROR(LARGE($E106:$L106,5),0)</f>
        <v>61</v>
      </c>
      <c r="N106" s="102">
        <f>IF(COUNT(E106:L106)&gt;5,5,COUNT(E106:L106))</f>
        <v>1</v>
      </c>
      <c r="O106" s="101">
        <f>M106/N106</f>
        <v>61</v>
      </c>
    </row>
    <row r="107" spans="1:15">
      <c r="B107" t="s">
        <v>431</v>
      </c>
      <c r="C107" s="388" t="s">
        <v>8</v>
      </c>
      <c r="D107" t="s">
        <v>19</v>
      </c>
      <c r="F107" s="3">
        <v>61</v>
      </c>
      <c r="M107" s="102">
        <f>IFERROR(LARGE($E107:$L107,1),0)+IFERROR(LARGE($E107:$L107,2),0)+IFERROR(LARGE($E107:$L107,3),0)+IFERROR(LARGE($E107:$L107,4),0)+IFERROR(LARGE($E107:$L107,5),0)</f>
        <v>61</v>
      </c>
      <c r="N107" s="102">
        <f>IF(COUNT(E107:L107)&gt;5,5,COUNT(E107:L107))</f>
        <v>1</v>
      </c>
      <c r="O107" s="101">
        <f>M107/N107</f>
        <v>61</v>
      </c>
    </row>
    <row r="108" spans="1:15">
      <c r="B108" t="s">
        <v>606</v>
      </c>
      <c r="C108" s="388" t="s">
        <v>10</v>
      </c>
      <c r="D108" t="s">
        <v>46</v>
      </c>
      <c r="F108" s="3"/>
      <c r="J108">
        <v>59</v>
      </c>
      <c r="M108" s="102">
        <f>IFERROR(LARGE($E108:$L108,1),0)+IFERROR(LARGE($E108:$L108,2),0)+IFERROR(LARGE($E108:$L108,3),0)+IFERROR(LARGE($E108:$L108,4),0)+IFERROR(LARGE($E108:$L108,5),0)</f>
        <v>59</v>
      </c>
      <c r="N108" s="102">
        <f>IF(COUNT(E108:L108)&gt;5,5,COUNT(E108:L108))</f>
        <v>1</v>
      </c>
      <c r="O108" s="101">
        <f>M108/N108</f>
        <v>59</v>
      </c>
    </row>
    <row r="109" spans="1:15">
      <c r="B109" t="s">
        <v>133</v>
      </c>
      <c r="C109" s="388" t="s">
        <v>4</v>
      </c>
      <c r="D109" t="s">
        <v>15</v>
      </c>
      <c r="E109">
        <v>58</v>
      </c>
      <c r="F109" s="3"/>
      <c r="M109" s="102">
        <f>IFERROR(LARGE($E109:$L109,1),0)+IFERROR(LARGE($E109:$L109,2),0)+IFERROR(LARGE($E109:$L109,3),0)+IFERROR(LARGE($E109:$L109,4),0)+IFERROR(LARGE($E109:$L109,5),0)</f>
        <v>58</v>
      </c>
      <c r="N109" s="102">
        <f>IF(COUNT(E109:L109)&gt;5,5,COUNT(E109:L109))</f>
        <v>1</v>
      </c>
      <c r="O109" s="101">
        <f>M109/N109</f>
        <v>58</v>
      </c>
    </row>
    <row r="110" spans="1:15">
      <c r="B110" t="s">
        <v>310</v>
      </c>
      <c r="C110" s="388" t="s">
        <v>4</v>
      </c>
      <c r="D110" t="s">
        <v>122</v>
      </c>
      <c r="E110">
        <v>57</v>
      </c>
      <c r="F110" s="3"/>
      <c r="M110" s="102">
        <f>IFERROR(LARGE($E110:$L110,1),0)+IFERROR(LARGE($E110:$L110,2),0)+IFERROR(LARGE($E110:$L110,3),0)+IFERROR(LARGE($E110:$L110,4),0)+IFERROR(LARGE($E110:$L110,5),0)</f>
        <v>57</v>
      </c>
      <c r="N110" s="102">
        <f>IF(COUNT(E110:L110)&gt;5,5,COUNT(E110:L110))</f>
        <v>1</v>
      </c>
      <c r="O110" s="101">
        <f>M110/N110</f>
        <v>57</v>
      </c>
    </row>
    <row r="111" spans="1:15">
      <c r="M111" s="102"/>
      <c r="N111" s="102"/>
      <c r="O111" s="101"/>
    </row>
    <row r="112" spans="1:15">
      <c r="M112" s="102"/>
      <c r="N112" s="102"/>
      <c r="O112" s="101"/>
    </row>
    <row r="113" spans="13:15">
      <c r="M113" s="102"/>
      <c r="N113" s="102"/>
      <c r="O113" s="101"/>
    </row>
    <row r="114" spans="13:15">
      <c r="M114" s="102"/>
      <c r="N114" s="102"/>
      <c r="O114" s="101"/>
    </row>
    <row r="115" spans="13:15">
      <c r="M115" s="102"/>
      <c r="N115" s="102"/>
      <c r="O115" s="101"/>
    </row>
    <row r="116" spans="13:15">
      <c r="M116" s="102"/>
      <c r="N116" s="102"/>
      <c r="O116" s="101"/>
    </row>
    <row r="117" spans="13:15">
      <c r="M117" s="102"/>
      <c r="N117" s="102"/>
      <c r="O117" s="101"/>
    </row>
    <row r="118" spans="13:15">
      <c r="M118" s="102"/>
      <c r="N118" s="102"/>
      <c r="O118" s="101"/>
    </row>
    <row r="119" spans="13:15">
      <c r="M119" s="102"/>
      <c r="N119" s="102"/>
      <c r="O119" s="101"/>
    </row>
    <row r="120" spans="13:15">
      <c r="M120" s="102"/>
      <c r="N120" s="102"/>
      <c r="O120" s="101"/>
    </row>
    <row r="121" spans="13:15">
      <c r="M121" s="102"/>
      <c r="N121" s="102"/>
      <c r="O121" s="101"/>
    </row>
    <row r="122" spans="13:15">
      <c r="M122" s="102"/>
      <c r="N122" s="102"/>
      <c r="O122" s="101"/>
    </row>
    <row r="123" spans="13:15">
      <c r="M123" s="102"/>
      <c r="N123" s="102"/>
      <c r="O123" s="101"/>
    </row>
    <row r="124" spans="13:15">
      <c r="M124" s="102"/>
      <c r="N124" s="102"/>
      <c r="O124" s="101"/>
    </row>
    <row r="125" spans="13:15">
      <c r="M125" s="102"/>
      <c r="N125" s="102"/>
      <c r="O125" s="101"/>
    </row>
    <row r="126" spans="13:15">
      <c r="M126" s="102"/>
      <c r="N126" s="102"/>
      <c r="O126" s="101"/>
    </row>
    <row r="127" spans="13:15">
      <c r="M127" s="102"/>
      <c r="N127" s="102"/>
      <c r="O127" s="101"/>
    </row>
    <row r="128" spans="13:15">
      <c r="M128" s="102"/>
      <c r="N128" s="102"/>
      <c r="O128" s="101"/>
    </row>
    <row r="129" spans="13:15">
      <c r="M129" s="102"/>
      <c r="N129" s="102"/>
      <c r="O129" s="101"/>
    </row>
    <row r="130" spans="13:15">
      <c r="M130" s="102"/>
      <c r="N130" s="102"/>
      <c r="O130" s="101"/>
    </row>
    <row r="131" spans="13:15">
      <c r="M131" s="102"/>
      <c r="N131" s="102"/>
      <c r="O131" s="101"/>
    </row>
    <row r="132" spans="13:15">
      <c r="M132" s="102"/>
      <c r="N132" s="102"/>
      <c r="O132" s="101"/>
    </row>
    <row r="133" spans="13:15">
      <c r="M133" s="102"/>
      <c r="N133" s="102"/>
      <c r="O133" s="101"/>
    </row>
    <row r="134" spans="13:15">
      <c r="M134" s="102"/>
      <c r="N134" s="102"/>
      <c r="O134" s="101"/>
    </row>
    <row r="135" spans="13:15">
      <c r="M135" s="102"/>
      <c r="N135" s="102"/>
      <c r="O135" s="101"/>
    </row>
    <row r="136" spans="13:15">
      <c r="M136" s="102"/>
      <c r="N136" s="102"/>
      <c r="O136" s="101"/>
    </row>
    <row r="137" spans="13:15">
      <c r="M137" s="102"/>
      <c r="N137" s="102"/>
      <c r="O137" s="101"/>
    </row>
    <row r="138" spans="13:15">
      <c r="M138" s="102"/>
      <c r="N138" s="102"/>
      <c r="O138" s="101"/>
    </row>
    <row r="139" spans="13:15">
      <c r="M139" s="102"/>
      <c r="N139" s="102"/>
      <c r="O139" s="101"/>
    </row>
    <row r="140" spans="13:15">
      <c r="M140" s="102"/>
      <c r="N140" s="102"/>
      <c r="O140" s="101"/>
    </row>
    <row r="141" spans="13:15">
      <c r="M141" s="102"/>
      <c r="N141" s="102"/>
      <c r="O141" s="101"/>
    </row>
    <row r="142" spans="13:15">
      <c r="M142" s="102"/>
      <c r="N142" s="102"/>
      <c r="O142" s="101"/>
    </row>
    <row r="143" spans="13:15">
      <c r="M143" s="102"/>
      <c r="N143" s="102"/>
      <c r="O143" s="101"/>
    </row>
    <row r="144" spans="13:15">
      <c r="M144" s="102"/>
      <c r="N144" s="102"/>
      <c r="O144" s="101"/>
    </row>
    <row r="145" spans="13:15">
      <c r="M145" s="102"/>
      <c r="N145" s="102"/>
      <c r="O145" s="101"/>
    </row>
    <row r="146" spans="13:15">
      <c r="M146" s="102"/>
      <c r="N146" s="102"/>
      <c r="O146" s="101"/>
    </row>
    <row r="147" spans="13:15">
      <c r="M147" s="102"/>
      <c r="N147" s="102"/>
      <c r="O147" s="101"/>
    </row>
    <row r="148" spans="13:15">
      <c r="M148" s="102"/>
      <c r="N148" s="102"/>
      <c r="O148" s="101"/>
    </row>
    <row r="149" spans="13:15">
      <c r="M149" s="102"/>
      <c r="N149" s="102"/>
      <c r="O149" s="101"/>
    </row>
    <row r="150" spans="13:15">
      <c r="M150" s="102"/>
      <c r="N150" s="102"/>
      <c r="O150" s="101"/>
    </row>
    <row r="151" spans="13:15">
      <c r="M151" s="102"/>
      <c r="N151" s="102"/>
      <c r="O151" s="101"/>
    </row>
    <row r="152" spans="13:15">
      <c r="M152" s="102"/>
      <c r="N152" s="102"/>
      <c r="O152" s="101"/>
    </row>
    <row r="153" spans="13:15">
      <c r="M153" s="102"/>
      <c r="N153" s="102"/>
      <c r="O153" s="101"/>
    </row>
    <row r="154" spans="13:15">
      <c r="M154" s="102"/>
      <c r="N154" s="102"/>
      <c r="O154" s="101"/>
    </row>
    <row r="155" spans="13:15">
      <c r="M155" s="102"/>
      <c r="N155" s="102"/>
      <c r="O155" s="101"/>
    </row>
    <row r="156" spans="13:15">
      <c r="M156" s="102"/>
      <c r="N156" s="102"/>
      <c r="O156" s="101"/>
    </row>
    <row r="157" spans="13:15">
      <c r="M157" s="102"/>
      <c r="N157" s="102"/>
      <c r="O157" s="101"/>
    </row>
    <row r="158" spans="13:15">
      <c r="M158" s="102"/>
      <c r="N158" s="102"/>
      <c r="O158" s="101"/>
    </row>
    <row r="159" spans="13:15">
      <c r="M159" s="102"/>
      <c r="N159" s="102"/>
      <c r="O159" s="101"/>
    </row>
    <row r="160" spans="13:15">
      <c r="M160" s="102"/>
      <c r="N160" s="102"/>
      <c r="O160" s="101"/>
    </row>
    <row r="161" spans="13:15">
      <c r="M161" s="102"/>
      <c r="N161" s="102"/>
      <c r="O161" s="101"/>
    </row>
    <row r="162" spans="13:15">
      <c r="M162" s="102"/>
      <c r="N162" s="102"/>
      <c r="O162" s="101"/>
    </row>
    <row r="163" spans="13:15">
      <c r="M163" s="102"/>
      <c r="N163" s="102"/>
      <c r="O163" s="101"/>
    </row>
    <row r="164" spans="13:15">
      <c r="M164" s="102"/>
      <c r="N164" s="102"/>
      <c r="O164" s="101"/>
    </row>
    <row r="165" spans="13:15">
      <c r="M165" s="102"/>
      <c r="N165" s="102"/>
      <c r="O165" s="101"/>
    </row>
    <row r="166" spans="13:15">
      <c r="M166" s="102"/>
      <c r="N166" s="102"/>
      <c r="O166" s="101"/>
    </row>
    <row r="167" spans="13:15">
      <c r="M167" s="102"/>
      <c r="N167" s="102"/>
      <c r="O167" s="101"/>
    </row>
    <row r="168" spans="13:15">
      <c r="M168" s="102"/>
      <c r="N168" s="102"/>
      <c r="O168" s="101"/>
    </row>
    <row r="169" spans="13:15">
      <c r="M169" s="102"/>
      <c r="N169" s="102"/>
      <c r="O169" s="101"/>
    </row>
    <row r="170" spans="13:15">
      <c r="M170" s="102"/>
      <c r="N170" s="102"/>
      <c r="O170" s="101"/>
    </row>
    <row r="171" spans="13:15">
      <c r="M171" s="102"/>
      <c r="N171" s="102"/>
      <c r="O171" s="101"/>
    </row>
    <row r="172" spans="13:15">
      <c r="M172" s="102"/>
      <c r="N172" s="102"/>
      <c r="O172" s="101"/>
    </row>
    <row r="173" spans="13:15">
      <c r="M173" s="102"/>
      <c r="N173" s="102"/>
      <c r="O173" s="101"/>
    </row>
    <row r="174" spans="13:15">
      <c r="M174" s="102"/>
      <c r="N174" s="102"/>
      <c r="O174" s="101"/>
    </row>
    <row r="175" spans="13:15">
      <c r="M175" s="102"/>
      <c r="N175" s="102"/>
      <c r="O175" s="101"/>
    </row>
    <row r="176" spans="13:15">
      <c r="M176" s="102"/>
      <c r="N176" s="102"/>
      <c r="O176" s="101"/>
    </row>
    <row r="177" spans="13:15">
      <c r="M177" s="102"/>
      <c r="N177" s="102"/>
      <c r="O177" s="101"/>
    </row>
    <row r="178" spans="13:15">
      <c r="M178" s="102"/>
      <c r="N178" s="102"/>
      <c r="O178" s="101"/>
    </row>
    <row r="179" spans="13:15">
      <c r="M179" s="102"/>
      <c r="N179" s="102"/>
      <c r="O179" s="101"/>
    </row>
    <row r="180" spans="13:15">
      <c r="M180" s="102"/>
      <c r="N180" s="102"/>
      <c r="O180" s="101"/>
    </row>
    <row r="181" spans="13:15">
      <c r="M181" s="102"/>
      <c r="N181" s="102"/>
      <c r="O181" s="101"/>
    </row>
    <row r="182" spans="13:15">
      <c r="M182" s="102"/>
      <c r="N182" s="102"/>
      <c r="O182" s="101"/>
    </row>
    <row r="183" spans="13:15">
      <c r="M183" s="102"/>
      <c r="N183" s="102"/>
      <c r="O183" s="101"/>
    </row>
    <row r="184" spans="13:15">
      <c r="M184" s="102"/>
      <c r="N184" s="102"/>
      <c r="O184" s="101"/>
    </row>
    <row r="185" spans="13:15">
      <c r="M185" s="102"/>
      <c r="N185" s="102"/>
      <c r="O185" s="101"/>
    </row>
    <row r="186" spans="13:15">
      <c r="M186" s="102"/>
      <c r="N186" s="102"/>
      <c r="O186" s="101"/>
    </row>
    <row r="187" spans="13:15">
      <c r="M187" s="102"/>
      <c r="N187" s="102"/>
      <c r="O187" s="101"/>
    </row>
    <row r="188" spans="13:15">
      <c r="M188" s="102"/>
      <c r="N188" s="102"/>
      <c r="O188" s="101"/>
    </row>
    <row r="189" spans="13:15">
      <c r="M189" s="102"/>
      <c r="N189" s="102"/>
      <c r="O189" s="101"/>
    </row>
    <row r="190" spans="13:15">
      <c r="M190" s="102"/>
      <c r="N190" s="102"/>
      <c r="O190" s="101"/>
    </row>
    <row r="191" spans="13:15">
      <c r="M191" s="102"/>
      <c r="N191" s="102"/>
      <c r="O191" s="101"/>
    </row>
    <row r="192" spans="13:15">
      <c r="M192" s="102"/>
      <c r="N192" s="102"/>
      <c r="O192" s="101"/>
    </row>
    <row r="193" spans="13:15">
      <c r="M193" s="102"/>
      <c r="N193" s="102"/>
      <c r="O193" s="101"/>
    </row>
    <row r="194" spans="13:15">
      <c r="M194" s="102"/>
      <c r="N194" s="102"/>
      <c r="O194" s="101"/>
    </row>
    <row r="195" spans="13:15">
      <c r="M195" s="102"/>
      <c r="N195" s="102"/>
      <c r="O195" s="101"/>
    </row>
    <row r="196" spans="13:15">
      <c r="M196" s="102"/>
      <c r="N196" s="102"/>
      <c r="O196" s="101"/>
    </row>
    <row r="197" spans="13:15">
      <c r="M197" s="102"/>
      <c r="N197" s="102"/>
      <c r="O197" s="101"/>
    </row>
    <row r="198" spans="13:15">
      <c r="M198" s="102"/>
      <c r="N198" s="102"/>
      <c r="O198" s="101"/>
    </row>
    <row r="199" spans="13:15">
      <c r="M199" s="102"/>
      <c r="N199" s="102"/>
      <c r="O199" s="101"/>
    </row>
    <row r="200" spans="13:15">
      <c r="M200" s="102"/>
      <c r="N200" s="102"/>
      <c r="O200" s="101"/>
    </row>
    <row r="201" spans="13:15">
      <c r="M201" s="102"/>
      <c r="N201" s="102"/>
      <c r="O201" s="101"/>
    </row>
    <row r="202" spans="13:15">
      <c r="M202" s="102"/>
      <c r="N202" s="102"/>
      <c r="O202" s="101"/>
    </row>
    <row r="203" spans="13:15">
      <c r="M203" s="102"/>
      <c r="N203" s="102"/>
      <c r="O203" s="101"/>
    </row>
    <row r="204" spans="13:15">
      <c r="M204" s="102"/>
      <c r="N204" s="102"/>
      <c r="O204" s="101"/>
    </row>
    <row r="205" spans="13:15">
      <c r="M205" s="102"/>
      <c r="N205" s="102"/>
      <c r="O205" s="101"/>
    </row>
    <row r="206" spans="13:15">
      <c r="M206" s="102"/>
      <c r="N206" s="102"/>
      <c r="O206" s="101"/>
    </row>
    <row r="207" spans="13:15">
      <c r="M207" s="102"/>
      <c r="N207" s="102"/>
      <c r="O207" s="101"/>
    </row>
    <row r="208" spans="13:15">
      <c r="M208" s="102"/>
      <c r="N208" s="102"/>
      <c r="O208" s="101"/>
    </row>
    <row r="209" spans="13:15">
      <c r="M209" s="102"/>
      <c r="N209" s="102"/>
      <c r="O209" s="101"/>
    </row>
    <row r="210" spans="13:15">
      <c r="M210" s="102"/>
      <c r="N210" s="102"/>
      <c r="O210" s="101"/>
    </row>
    <row r="211" spans="13:15">
      <c r="M211" s="102"/>
      <c r="N211" s="102"/>
      <c r="O211" s="101"/>
    </row>
    <row r="212" spans="13:15">
      <c r="M212" s="102"/>
      <c r="N212" s="102"/>
      <c r="O212" s="101"/>
    </row>
    <row r="213" spans="13:15">
      <c r="M213" s="102"/>
      <c r="N213" s="102"/>
      <c r="O213" s="101"/>
    </row>
    <row r="214" spans="13:15">
      <c r="M214" s="102"/>
      <c r="N214" s="102"/>
      <c r="O214" s="101"/>
    </row>
    <row r="215" spans="13:15">
      <c r="M215" s="102"/>
      <c r="N215" s="102"/>
      <c r="O215" s="101"/>
    </row>
    <row r="216" spans="13:15">
      <c r="M216" s="102"/>
      <c r="N216" s="102"/>
      <c r="O216" s="101"/>
    </row>
    <row r="217" spans="13:15">
      <c r="M217" s="102"/>
      <c r="N217" s="102"/>
      <c r="O217" s="101"/>
    </row>
    <row r="218" spans="13:15">
      <c r="M218" s="102"/>
      <c r="N218" s="102"/>
      <c r="O218" s="101"/>
    </row>
    <row r="219" spans="13:15">
      <c r="M219" s="102"/>
      <c r="N219" s="102"/>
      <c r="O219" s="101"/>
    </row>
    <row r="220" spans="13:15">
      <c r="M220" s="102"/>
      <c r="N220" s="102"/>
      <c r="O220" s="101"/>
    </row>
    <row r="221" spans="13:15">
      <c r="M221" s="102"/>
      <c r="N221" s="102"/>
      <c r="O221" s="101"/>
    </row>
    <row r="222" spans="13:15">
      <c r="M222" s="102"/>
      <c r="N222" s="102"/>
      <c r="O222" s="101"/>
    </row>
    <row r="223" spans="13:15">
      <c r="M223" s="102"/>
      <c r="N223" s="102"/>
      <c r="O223" s="101"/>
    </row>
    <row r="224" spans="13:15">
      <c r="M224" s="102"/>
      <c r="N224" s="102"/>
      <c r="O224" s="101"/>
    </row>
    <row r="225" spans="13:15">
      <c r="M225" s="102"/>
      <c r="N225" s="102"/>
      <c r="O225" s="101"/>
    </row>
    <row r="226" spans="13:15">
      <c r="M226" s="102"/>
      <c r="N226" s="102"/>
      <c r="O226" s="101"/>
    </row>
    <row r="227" spans="13:15">
      <c r="M227" s="102"/>
      <c r="N227" s="102"/>
      <c r="O227" s="101"/>
    </row>
    <row r="228" spans="13:15">
      <c r="M228" s="102"/>
      <c r="N228" s="102"/>
      <c r="O228" s="101"/>
    </row>
    <row r="229" spans="13:15">
      <c r="M229" s="102"/>
      <c r="N229" s="102"/>
      <c r="O229" s="101"/>
    </row>
    <row r="230" spans="13:15">
      <c r="M230" s="102"/>
      <c r="N230" s="102"/>
      <c r="O230" s="101"/>
    </row>
    <row r="231" spans="13:15">
      <c r="M231" s="102"/>
      <c r="N231" s="102"/>
      <c r="O231" s="101"/>
    </row>
    <row r="232" spans="13:15">
      <c r="M232" s="102"/>
      <c r="N232" s="102"/>
      <c r="O232" s="101"/>
    </row>
    <row r="233" spans="13:15">
      <c r="M233" s="102"/>
      <c r="N233" s="102"/>
      <c r="O233" s="101"/>
    </row>
    <row r="234" spans="13:15">
      <c r="M234" s="102"/>
      <c r="N234" s="102"/>
      <c r="O234" s="101"/>
    </row>
    <row r="235" spans="13:15">
      <c r="M235" s="102"/>
      <c r="N235" s="102"/>
      <c r="O235" s="101"/>
    </row>
    <row r="236" spans="13:15">
      <c r="M236" s="102"/>
      <c r="N236" s="102"/>
      <c r="O236" s="101"/>
    </row>
    <row r="237" spans="13:15">
      <c r="M237" s="102"/>
      <c r="N237" s="102"/>
      <c r="O237" s="101"/>
    </row>
    <row r="238" spans="13:15">
      <c r="M238" s="102"/>
      <c r="N238" s="102"/>
      <c r="O238" s="101"/>
    </row>
    <row r="239" spans="13:15">
      <c r="M239" s="102"/>
      <c r="N239" s="102"/>
      <c r="O239" s="101"/>
    </row>
    <row r="240" spans="13:15">
      <c r="M240" s="102"/>
      <c r="N240" s="102"/>
      <c r="O240" s="101"/>
    </row>
    <row r="241" spans="13:15">
      <c r="M241" s="102"/>
      <c r="N241" s="102"/>
      <c r="O241" s="101"/>
    </row>
    <row r="242" spans="13:15">
      <c r="M242" s="102"/>
      <c r="N242" s="102"/>
      <c r="O242" s="101"/>
    </row>
    <row r="243" spans="13:15">
      <c r="M243" s="102"/>
      <c r="N243" s="102"/>
      <c r="O243" s="101"/>
    </row>
    <row r="244" spans="13:15">
      <c r="M244" s="102"/>
      <c r="N244" s="102"/>
      <c r="O244" s="101"/>
    </row>
    <row r="245" spans="13:15">
      <c r="M245" s="102"/>
      <c r="N245" s="102"/>
      <c r="O245" s="101"/>
    </row>
    <row r="246" spans="13:15">
      <c r="M246" s="102"/>
      <c r="N246" s="102"/>
      <c r="O246" s="101"/>
    </row>
    <row r="247" spans="13:15">
      <c r="M247" s="102"/>
      <c r="N247" s="102"/>
      <c r="O247" s="101"/>
    </row>
    <row r="248" spans="13:15">
      <c r="M248" s="102"/>
      <c r="N248" s="102"/>
      <c r="O248" s="101"/>
    </row>
    <row r="249" spans="13:15">
      <c r="M249" s="102"/>
      <c r="N249" s="102"/>
      <c r="O249" s="101"/>
    </row>
    <row r="250" spans="13:15">
      <c r="M250" s="102"/>
      <c r="N250" s="102"/>
      <c r="O250" s="101"/>
    </row>
    <row r="251" spans="13:15">
      <c r="M251" s="102"/>
      <c r="N251" s="102"/>
      <c r="O251" s="101"/>
    </row>
    <row r="252" spans="13:15">
      <c r="M252" s="102"/>
      <c r="N252" s="102"/>
      <c r="O252" s="101"/>
    </row>
    <row r="253" spans="13:15">
      <c r="M253" s="102"/>
      <c r="N253" s="102"/>
      <c r="O253" s="101"/>
    </row>
    <row r="254" spans="13:15">
      <c r="M254" s="102"/>
      <c r="N254" s="102"/>
      <c r="O254" s="101"/>
    </row>
    <row r="255" spans="13:15">
      <c r="M255" s="102"/>
      <c r="N255" s="102"/>
      <c r="O255" s="101"/>
    </row>
    <row r="256" spans="13:15">
      <c r="M256" s="102"/>
      <c r="N256" s="102"/>
      <c r="O256" s="101"/>
    </row>
    <row r="257" spans="13:15">
      <c r="M257" s="102"/>
      <c r="N257" s="102"/>
      <c r="O257" s="101"/>
    </row>
    <row r="258" spans="13:15">
      <c r="M258" s="102"/>
      <c r="N258" s="102"/>
      <c r="O258" s="101"/>
    </row>
    <row r="259" spans="13:15">
      <c r="M259" s="102"/>
      <c r="N259" s="102"/>
      <c r="O259" s="101"/>
    </row>
    <row r="260" spans="13:15">
      <c r="M260" s="102"/>
      <c r="N260" s="102"/>
      <c r="O260" s="101"/>
    </row>
    <row r="261" spans="13:15">
      <c r="M261" s="102"/>
      <c r="N261" s="102"/>
      <c r="O261" s="101"/>
    </row>
    <row r="262" spans="13:15">
      <c r="M262" s="102"/>
      <c r="N262" s="102"/>
      <c r="O262" s="101"/>
    </row>
    <row r="263" spans="13:15">
      <c r="M263" s="102"/>
      <c r="N263" s="102"/>
      <c r="O263" s="101"/>
    </row>
    <row r="264" spans="13:15">
      <c r="M264" s="102"/>
      <c r="N264" s="102"/>
      <c r="O264" s="101"/>
    </row>
    <row r="265" spans="13:15">
      <c r="M265" s="102"/>
      <c r="N265" s="102"/>
      <c r="O265" s="101"/>
    </row>
    <row r="266" spans="13:15">
      <c r="M266" s="102"/>
      <c r="N266" s="102"/>
      <c r="O266" s="101"/>
    </row>
    <row r="267" spans="13:15">
      <c r="M267" s="102"/>
      <c r="N267" s="102"/>
      <c r="O267" s="101"/>
    </row>
    <row r="268" spans="13:15">
      <c r="M268" s="102"/>
      <c r="N268" s="102"/>
      <c r="O268" s="101"/>
    </row>
    <row r="269" spans="13:15">
      <c r="M269" s="102"/>
      <c r="N269" s="102"/>
      <c r="O269" s="101"/>
    </row>
    <row r="270" spans="13:15">
      <c r="M270" s="102"/>
      <c r="N270" s="102"/>
      <c r="O270" s="101"/>
    </row>
    <row r="271" spans="13:15">
      <c r="M271" s="102"/>
      <c r="N271" s="102"/>
      <c r="O271" s="101"/>
    </row>
    <row r="272" spans="13:15">
      <c r="M272" s="102"/>
      <c r="N272" s="102"/>
      <c r="O272" s="101"/>
    </row>
    <row r="273" spans="13:15">
      <c r="M273" s="102"/>
      <c r="N273" s="102"/>
      <c r="O273" s="101"/>
    </row>
    <row r="274" spans="13:15">
      <c r="M274" s="102"/>
      <c r="N274" s="102"/>
      <c r="O274" s="101"/>
    </row>
    <row r="275" spans="13:15">
      <c r="M275" s="102"/>
      <c r="N275" s="102"/>
      <c r="O275" s="101"/>
    </row>
    <row r="276" spans="13:15">
      <c r="M276" s="102"/>
      <c r="N276" s="102"/>
      <c r="O276" s="101"/>
    </row>
    <row r="277" spans="13:15">
      <c r="M277" s="102"/>
      <c r="N277" s="102"/>
      <c r="O277" s="101"/>
    </row>
    <row r="278" spans="13:15">
      <c r="M278" s="102"/>
      <c r="N278" s="102"/>
      <c r="O278" s="101"/>
    </row>
    <row r="279" spans="13:15">
      <c r="M279" s="102"/>
      <c r="N279" s="102"/>
      <c r="O279" s="101"/>
    </row>
    <row r="280" spans="13:15">
      <c r="M280" s="102"/>
      <c r="N280" s="102"/>
      <c r="O280" s="101"/>
    </row>
    <row r="281" spans="13:15">
      <c r="M281" s="102"/>
      <c r="N281" s="102"/>
      <c r="O281" s="101"/>
    </row>
    <row r="282" spans="13:15">
      <c r="M282" s="102"/>
      <c r="N282" s="102"/>
      <c r="O282" s="101"/>
    </row>
    <row r="283" spans="13:15">
      <c r="M283" s="102"/>
      <c r="N283" s="102"/>
      <c r="O283" s="101"/>
    </row>
    <row r="284" spans="13:15">
      <c r="M284" s="102"/>
      <c r="N284" s="102"/>
      <c r="O284" s="101"/>
    </row>
    <row r="285" spans="13:15">
      <c r="M285" s="102"/>
      <c r="N285" s="102"/>
      <c r="O285" s="101"/>
    </row>
    <row r="286" spans="13:15">
      <c r="M286" s="102"/>
      <c r="N286" s="102"/>
      <c r="O286" s="101"/>
    </row>
    <row r="287" spans="13:15">
      <c r="M287" s="102"/>
      <c r="N287" s="102"/>
      <c r="O287" s="101"/>
    </row>
    <row r="288" spans="13:15">
      <c r="M288" s="102"/>
      <c r="N288" s="102"/>
      <c r="O288" s="101"/>
    </row>
    <row r="289" spans="13:15">
      <c r="M289" s="102"/>
      <c r="N289" s="102"/>
      <c r="O289" s="101"/>
    </row>
    <row r="290" spans="13:15">
      <c r="M290" s="102"/>
      <c r="N290" s="102"/>
      <c r="O290" s="101"/>
    </row>
    <row r="291" spans="13:15">
      <c r="M291" s="102"/>
      <c r="N291" s="102"/>
      <c r="O291" s="101"/>
    </row>
    <row r="292" spans="13:15">
      <c r="M292" s="102"/>
      <c r="N292" s="102"/>
      <c r="O292" s="101"/>
    </row>
    <row r="293" spans="13:15">
      <c r="M293" s="102"/>
      <c r="N293" s="102"/>
      <c r="O293" s="101"/>
    </row>
    <row r="294" spans="13:15">
      <c r="M294" s="102"/>
      <c r="N294" s="102"/>
      <c r="O294" s="101"/>
    </row>
    <row r="295" spans="13:15">
      <c r="M295" s="102"/>
      <c r="N295" s="102"/>
      <c r="O295" s="101"/>
    </row>
    <row r="296" spans="13:15">
      <c r="M296" s="102"/>
      <c r="N296" s="102"/>
      <c r="O296" s="101"/>
    </row>
    <row r="297" spans="13:15">
      <c r="M297" s="102"/>
      <c r="N297" s="102"/>
      <c r="O297" s="101"/>
    </row>
    <row r="298" spans="13:15">
      <c r="M298" s="102"/>
      <c r="N298" s="102"/>
      <c r="O298" s="101"/>
    </row>
  </sheetData>
  <sortState xmlns:xlrd2="http://schemas.microsoft.com/office/spreadsheetml/2017/richdata2" ref="B3:O110">
    <sortCondition descending="1" ref="M3:M110"/>
  </sortState>
  <mergeCells count="12">
    <mergeCell ref="B1:C1"/>
    <mergeCell ref="O1:O2"/>
    <mergeCell ref="N1:N2"/>
    <mergeCell ref="E1:E2"/>
    <mergeCell ref="F1:F2"/>
    <mergeCell ref="G1:G2"/>
    <mergeCell ref="H1:H2"/>
    <mergeCell ref="I1:I2"/>
    <mergeCell ref="L1:L2"/>
    <mergeCell ref="M1:M2"/>
    <mergeCell ref="J1:J2"/>
    <mergeCell ref="K1:K2"/>
  </mergeCells>
  <pageMargins left="0.7" right="0.7" top="0.75" bottom="0.75" header="0.3" footer="0.3"/>
  <pageSetup paperSize="9" orientation="portrait" horizontalDpi="4294967293" verticalDpi="4294967293" r:id="rId1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B1:AE235"/>
  <sheetViews>
    <sheetView zoomScale="115" zoomScaleNormal="115" workbookViewId="0">
      <pane xSplit="4" ySplit="2" topLeftCell="E3" activePane="bottomRight" state="frozen"/>
      <selection pane="topRight" activeCell="E1" sqref="E1"/>
      <selection pane="bottomLeft" activeCell="A3" sqref="A3"/>
      <selection pane="bottomRight" activeCell="D7" sqref="D7"/>
    </sheetView>
  </sheetViews>
  <sheetFormatPr defaultRowHeight="15"/>
  <cols>
    <col min="1" max="1" width="2.28515625" customWidth="1"/>
    <col min="2" max="2" width="21.85546875" bestFit="1" customWidth="1"/>
    <col min="3" max="3" width="13.42578125" style="1" bestFit="1" customWidth="1"/>
    <col min="4" max="4" width="5.42578125" style="1" bestFit="1" customWidth="1"/>
    <col min="5" max="15" width="6.5703125" customWidth="1"/>
    <col min="16" max="16" width="11.42578125" bestFit="1" customWidth="1"/>
    <col min="17" max="17" width="16.85546875" bestFit="1" customWidth="1"/>
    <col min="18" max="18" width="17.5703125" customWidth="1"/>
  </cols>
  <sheetData>
    <row r="1" spans="2:31" ht="31.5" customHeight="1">
      <c r="B1" s="463" t="s">
        <v>24</v>
      </c>
      <c r="C1" s="463"/>
      <c r="D1" s="2"/>
      <c r="E1" s="464" t="str">
        <f>Green!E1</f>
        <v>Penrith Beacon (BL)</v>
      </c>
      <c r="F1" s="464" t="str">
        <f>Green!F1</f>
        <v>Loughrigg (LOC)</v>
      </c>
      <c r="G1" s="464" t="str">
        <f>Green!G1</f>
        <v>Lank Rigg (WCOC)</v>
      </c>
      <c r="H1" s="464" t="str">
        <f>Green!H1</f>
        <v>Ling Fell (WCOC)</v>
      </c>
      <c r="I1" s="464" t="str">
        <f>Green!I1</f>
        <v>Harter Fell (LOC)</v>
      </c>
      <c r="J1" s="464" t="str">
        <f>Green!J1</f>
        <v>Faulds Brow (BL)</v>
      </c>
      <c r="K1" s="464" t="str">
        <f>Green!K1</f>
        <v>Latrigg &amp; Greta Gorge (WCOC)</v>
      </c>
      <c r="L1" s="464">
        <f>Green!L1</f>
        <v>0</v>
      </c>
      <c r="M1" s="464" t="s">
        <v>85</v>
      </c>
      <c r="N1" s="464" t="s">
        <v>106</v>
      </c>
      <c r="O1" s="464" t="s">
        <v>107</v>
      </c>
      <c r="P1" s="3"/>
      <c r="Q1" s="3"/>
    </row>
    <row r="2" spans="2:31" ht="51" customHeight="1">
      <c r="B2" s="4" t="s">
        <v>1</v>
      </c>
      <c r="C2" s="5" t="s">
        <v>2</v>
      </c>
      <c r="D2" s="5" t="s">
        <v>108</v>
      </c>
      <c r="E2" s="465"/>
      <c r="F2" s="465"/>
      <c r="G2" s="465"/>
      <c r="H2" s="465"/>
      <c r="I2" s="465"/>
      <c r="J2" s="465"/>
      <c r="K2" s="465"/>
      <c r="L2" s="465"/>
      <c r="M2" s="464" t="s">
        <v>85</v>
      </c>
      <c r="N2" s="464"/>
      <c r="O2" s="464"/>
      <c r="P2" s="6"/>
      <c r="Q2" s="6"/>
      <c r="T2" s="103"/>
      <c r="U2" s="103"/>
      <c r="V2" s="103"/>
      <c r="W2" s="103"/>
      <c r="X2" s="103"/>
      <c r="Y2" s="103"/>
      <c r="Z2" s="103"/>
      <c r="AA2" s="103"/>
      <c r="AB2" s="103"/>
      <c r="AC2" s="103"/>
      <c r="AD2" s="103"/>
      <c r="AE2" s="103"/>
    </row>
    <row r="3" spans="2:31">
      <c r="B3" t="s">
        <v>233</v>
      </c>
      <c r="C3" t="s">
        <v>4</v>
      </c>
      <c r="D3" t="s">
        <v>26</v>
      </c>
      <c r="E3">
        <v>99</v>
      </c>
      <c r="F3">
        <v>99</v>
      </c>
      <c r="G3">
        <v>99</v>
      </c>
      <c r="H3" s="6">
        <v>99</v>
      </c>
      <c r="J3">
        <v>99</v>
      </c>
      <c r="M3" s="102">
        <f>IFERROR(LARGE($E3:$L3,1),0)+IFERROR(LARGE($E3:$L3,2),0)+IFERROR(LARGE($E3:$L3,3),0)+IFERROR(LARGE($E3:$L3,4),0)+IFERROR(LARGE($E3:$L3,5),0)</f>
        <v>495</v>
      </c>
      <c r="N3" s="102">
        <f>IF(COUNT(E3:L3)&gt;5,5,COUNT(E3:L3))</f>
        <v>5</v>
      </c>
      <c r="O3" s="101">
        <f>M3/N3</f>
        <v>99</v>
      </c>
    </row>
    <row r="4" spans="2:31">
      <c r="B4" t="s">
        <v>87</v>
      </c>
      <c r="C4" t="s">
        <v>4</v>
      </c>
      <c r="D4" t="s">
        <v>20</v>
      </c>
      <c r="E4">
        <v>97</v>
      </c>
      <c r="F4">
        <v>95</v>
      </c>
      <c r="H4" s="6">
        <v>93</v>
      </c>
      <c r="I4" s="288">
        <v>97</v>
      </c>
      <c r="J4" s="288"/>
      <c r="K4">
        <v>97</v>
      </c>
      <c r="M4" s="102">
        <f>IFERROR(LARGE($E4:$L4,1),0)+IFERROR(LARGE($E4:$L4,2),0)+IFERROR(LARGE($E4:$L4,3),0)+IFERROR(LARGE($E4:$L4,4),0)+IFERROR(LARGE($E4:$L4,5),0)</f>
        <v>479</v>
      </c>
      <c r="N4" s="102">
        <f>IF(COUNT(E4:L4)&gt;5,5,COUNT(E4:L4))</f>
        <v>5</v>
      </c>
      <c r="O4" s="101">
        <f>M4/N4</f>
        <v>95.8</v>
      </c>
    </row>
    <row r="5" spans="2:31">
      <c r="B5" t="s">
        <v>78</v>
      </c>
      <c r="C5" t="s">
        <v>4</v>
      </c>
      <c r="D5" t="s">
        <v>137</v>
      </c>
      <c r="E5">
        <v>95</v>
      </c>
      <c r="F5">
        <v>94</v>
      </c>
      <c r="H5" s="6">
        <v>96</v>
      </c>
      <c r="J5">
        <v>94</v>
      </c>
      <c r="K5">
        <v>99</v>
      </c>
      <c r="M5" s="102">
        <f>IFERROR(LARGE($E5:$L5,1),0)+IFERROR(LARGE($E5:$L5,2),0)+IFERROR(LARGE($E5:$L5,3),0)+IFERROR(LARGE($E5:$L5,4),0)+IFERROR(LARGE($E5:$L5,5),0)</f>
        <v>478</v>
      </c>
      <c r="N5" s="102">
        <f>IF(COUNT(E5:L5)&gt;5,5,COUNT(E5:L5))</f>
        <v>5</v>
      </c>
      <c r="O5" s="101">
        <f>M5/N5</f>
        <v>95.6</v>
      </c>
    </row>
    <row r="6" spans="2:31">
      <c r="B6" t="s">
        <v>235</v>
      </c>
      <c r="C6" t="s">
        <v>10</v>
      </c>
      <c r="D6" t="s">
        <v>13</v>
      </c>
      <c r="E6">
        <v>96</v>
      </c>
      <c r="F6" s="384">
        <v>90</v>
      </c>
      <c r="G6">
        <v>95</v>
      </c>
      <c r="H6">
        <v>90</v>
      </c>
      <c r="I6" s="288">
        <v>90</v>
      </c>
      <c r="J6">
        <v>87</v>
      </c>
      <c r="K6">
        <v>91</v>
      </c>
      <c r="M6" s="102">
        <f>IFERROR(LARGE($E6:$L6,1),0)+IFERROR(LARGE($E6:$L6,2),0)+IFERROR(LARGE($E6:$L6,3),0)+IFERROR(LARGE($E6:$L6,4),0)+IFERROR(LARGE($E6:$L6,5),0)</f>
        <v>462</v>
      </c>
      <c r="N6" s="102">
        <f>IF(COUNT(E6:L6)&gt;5,5,COUNT(E6:L6))</f>
        <v>5</v>
      </c>
      <c r="O6" s="101">
        <f>M6/N6</f>
        <v>92.4</v>
      </c>
    </row>
    <row r="7" spans="2:31">
      <c r="B7" t="s">
        <v>140</v>
      </c>
      <c r="C7" s="288" t="s">
        <v>4</v>
      </c>
      <c r="D7" s="288" t="s">
        <v>340</v>
      </c>
      <c r="E7" s="290"/>
      <c r="F7" s="384">
        <v>87</v>
      </c>
      <c r="G7">
        <v>85</v>
      </c>
      <c r="H7">
        <v>91</v>
      </c>
      <c r="J7">
        <v>85</v>
      </c>
      <c r="K7">
        <v>96</v>
      </c>
      <c r="M7" s="102">
        <f>IFERROR(LARGE($E7:$L7,1),0)+IFERROR(LARGE($E7:$L7,2),0)+IFERROR(LARGE($E7:$L7,3),0)+IFERROR(LARGE($E7:$L7,4),0)+IFERROR(LARGE($E7:$L7,5),0)</f>
        <v>444</v>
      </c>
      <c r="N7" s="102">
        <f>IF(COUNT(E7:L7)&gt;5,5,COUNT(E7:L7))</f>
        <v>5</v>
      </c>
      <c r="O7" s="101">
        <f>M7/N7</f>
        <v>88.8</v>
      </c>
    </row>
    <row r="8" spans="2:31">
      <c r="B8" t="s">
        <v>181</v>
      </c>
      <c r="C8" t="s">
        <v>4</v>
      </c>
      <c r="D8" t="s">
        <v>7</v>
      </c>
      <c r="E8">
        <v>84</v>
      </c>
      <c r="F8" s="384">
        <v>80</v>
      </c>
      <c r="G8">
        <v>91</v>
      </c>
      <c r="J8">
        <v>76</v>
      </c>
      <c r="K8">
        <v>93</v>
      </c>
      <c r="M8" s="102">
        <f>IFERROR(LARGE($E8:$L8,1),0)+IFERROR(LARGE($E8:$L8,2),0)+IFERROR(LARGE($E8:$L8,3),0)+IFERROR(LARGE($E8:$L8,4),0)+IFERROR(LARGE($E8:$L8,5),0)</f>
        <v>424</v>
      </c>
      <c r="N8" s="102">
        <f>IF(COUNT(E8:L8)&gt;5,5,COUNT(E8:L8))</f>
        <v>5</v>
      </c>
      <c r="O8" s="101">
        <f>M8/N8</f>
        <v>84.8</v>
      </c>
    </row>
    <row r="9" spans="2:31">
      <c r="B9" t="s">
        <v>362</v>
      </c>
      <c r="C9" s="288" t="s">
        <v>4</v>
      </c>
      <c r="D9" s="288" t="s">
        <v>7</v>
      </c>
      <c r="E9" s="290"/>
      <c r="F9" s="384">
        <v>96</v>
      </c>
      <c r="G9">
        <v>97</v>
      </c>
      <c r="H9" s="6">
        <v>95</v>
      </c>
      <c r="J9">
        <v>97</v>
      </c>
      <c r="M9" s="102">
        <f>IFERROR(LARGE($E9:$L9,1),0)+IFERROR(LARGE($E9:$L9,2),0)+IFERROR(LARGE($E9:$L9,3),0)+IFERROR(LARGE($E9:$L9,4),0)+IFERROR(LARGE($E9:$L9,5),0)</f>
        <v>385</v>
      </c>
      <c r="N9" s="102">
        <f>IF(COUNT(E9:L9)&gt;5,5,COUNT(E9:L9))</f>
        <v>4</v>
      </c>
      <c r="O9" s="101">
        <f>M9/N9</f>
        <v>96.25</v>
      </c>
    </row>
    <row r="10" spans="2:31">
      <c r="B10" t="s">
        <v>83</v>
      </c>
      <c r="C10" t="s">
        <v>4</v>
      </c>
      <c r="D10" t="s">
        <v>26</v>
      </c>
      <c r="E10">
        <v>98</v>
      </c>
      <c r="F10" s="384">
        <v>97</v>
      </c>
      <c r="J10">
        <v>90</v>
      </c>
      <c r="K10">
        <v>92</v>
      </c>
      <c r="M10" s="102">
        <f>IFERROR(LARGE($E10:$L10,1),0)+IFERROR(LARGE($E10:$L10,2),0)+IFERROR(LARGE($E10:$L10,3),0)+IFERROR(LARGE($E10:$L10,4),0)+IFERROR(LARGE($E10:$L10,5),0)</f>
        <v>377</v>
      </c>
      <c r="N10" s="102">
        <f>IF(COUNT(E10:L10)&gt;5,5,COUNT(E10:L10))</f>
        <v>4</v>
      </c>
      <c r="O10" s="101">
        <f>M10/N10</f>
        <v>94.25</v>
      </c>
    </row>
    <row r="11" spans="2:31">
      <c r="B11" t="s">
        <v>123</v>
      </c>
      <c r="C11" t="s">
        <v>10</v>
      </c>
      <c r="D11" t="s">
        <v>23</v>
      </c>
      <c r="E11">
        <v>86</v>
      </c>
      <c r="F11">
        <v>82</v>
      </c>
      <c r="G11">
        <v>88</v>
      </c>
      <c r="J11">
        <v>89</v>
      </c>
      <c r="M11" s="102">
        <f>IFERROR(LARGE($E11:$L11,1),0)+IFERROR(LARGE($E11:$L11,2),0)+IFERROR(LARGE($E11:$L11,3),0)+IFERROR(LARGE($E11:$L11,4),0)+IFERROR(LARGE($E11:$L11,5),0)</f>
        <v>345</v>
      </c>
      <c r="N11" s="102">
        <f>IF(COUNT(E11:L11)&gt;5,5,COUNT(E11:L11))</f>
        <v>4</v>
      </c>
      <c r="O11" s="101">
        <f>M11/N11</f>
        <v>86.25</v>
      </c>
    </row>
    <row r="12" spans="2:31">
      <c r="B12" t="s">
        <v>132</v>
      </c>
      <c r="C12" t="s">
        <v>4</v>
      </c>
      <c r="D12" t="s">
        <v>38</v>
      </c>
      <c r="E12">
        <v>85</v>
      </c>
      <c r="F12">
        <v>72</v>
      </c>
      <c r="H12">
        <v>87</v>
      </c>
      <c r="K12">
        <v>87</v>
      </c>
      <c r="M12" s="102">
        <f>IFERROR(LARGE($E12:$L12,1),0)+IFERROR(LARGE($E12:$L12,2),0)+IFERROR(LARGE($E12:$L12,3),0)+IFERROR(LARGE($E12:$L12,4),0)+IFERROR(LARGE($E12:$L12,5),0)</f>
        <v>331</v>
      </c>
      <c r="N12" s="102">
        <f>IF(COUNT(E12:L12)&gt;5,5,COUNT(E12:L12))</f>
        <v>4</v>
      </c>
      <c r="O12" s="101">
        <f>M12/N12</f>
        <v>82.75</v>
      </c>
    </row>
    <row r="13" spans="2:31">
      <c r="B13" t="s">
        <v>30</v>
      </c>
      <c r="C13" t="s">
        <v>4</v>
      </c>
      <c r="D13" t="s">
        <v>18</v>
      </c>
      <c r="G13">
        <v>90</v>
      </c>
      <c r="I13" s="288">
        <v>96</v>
      </c>
      <c r="J13" s="288"/>
      <c r="K13">
        <v>94</v>
      </c>
      <c r="M13" s="102">
        <f>IFERROR(LARGE($E13:$L13,1),0)+IFERROR(LARGE($E13:$L13,2),0)+IFERROR(LARGE($E13:$L13,3),0)+IFERROR(LARGE($E13:$L13,4),0)+IFERROR(LARGE($E13:$L13,5),0)</f>
        <v>280</v>
      </c>
      <c r="N13" s="102">
        <f>IF(COUNT(E13:L13)&gt;5,5,COUNT(E13:L13))</f>
        <v>3</v>
      </c>
      <c r="O13" s="101">
        <f>M13/N13</f>
        <v>93.333333333333329</v>
      </c>
    </row>
    <row r="14" spans="2:31">
      <c r="B14" t="s">
        <v>173</v>
      </c>
      <c r="C14" t="s">
        <v>4</v>
      </c>
      <c r="D14" t="s">
        <v>39</v>
      </c>
      <c r="G14">
        <v>93</v>
      </c>
      <c r="H14">
        <v>89</v>
      </c>
      <c r="K14">
        <v>88</v>
      </c>
      <c r="M14" s="102">
        <f>IFERROR(LARGE($E14:$L14,1),0)+IFERROR(LARGE($E14:$L14,2),0)+IFERROR(LARGE($E14:$L14,3),0)+IFERROR(LARGE($E14:$L14,4),0)+IFERROR(LARGE($E14:$L14,5),0)</f>
        <v>270</v>
      </c>
      <c r="N14" s="102">
        <f>IF(COUNT(E14:L14)&gt;5,5,COUNT(E14:L14))</f>
        <v>3</v>
      </c>
      <c r="O14" s="101">
        <f>M14/N14</f>
        <v>90</v>
      </c>
    </row>
    <row r="15" spans="2:31">
      <c r="B15" t="s">
        <v>102</v>
      </c>
      <c r="C15" t="s">
        <v>10</v>
      </c>
      <c r="D15" t="s">
        <v>19</v>
      </c>
      <c r="E15">
        <v>93</v>
      </c>
      <c r="F15" s="384">
        <v>84</v>
      </c>
      <c r="K15">
        <v>90</v>
      </c>
      <c r="M15" s="102">
        <f>IFERROR(LARGE($E15:$L15,1),0)+IFERROR(LARGE($E15:$L15,2),0)+IFERROR(LARGE($E15:$L15,3),0)+IFERROR(LARGE($E15:$L15,4),0)+IFERROR(LARGE($E15:$L15,5),0)</f>
        <v>267</v>
      </c>
      <c r="N15" s="102">
        <f>IF(COUNT(E15:L15)&gt;5,5,COUNT(E15:L15))</f>
        <v>3</v>
      </c>
      <c r="O15" s="101">
        <f>M15/N15</f>
        <v>89</v>
      </c>
    </row>
    <row r="16" spans="2:31">
      <c r="B16" t="s">
        <v>21</v>
      </c>
      <c r="C16" t="s">
        <v>4</v>
      </c>
      <c r="D16" t="s">
        <v>18</v>
      </c>
      <c r="E16">
        <v>90</v>
      </c>
      <c r="G16">
        <v>86</v>
      </c>
      <c r="H16">
        <v>88</v>
      </c>
      <c r="M16" s="102">
        <f>IFERROR(LARGE($E16:$L16,1),0)+IFERROR(LARGE($E16:$L16,2),0)+IFERROR(LARGE($E16:$L16,3),0)+IFERROR(LARGE($E16:$L16,4),0)+IFERROR(LARGE($E16:$L16,5),0)</f>
        <v>264</v>
      </c>
      <c r="N16" s="102">
        <f>IF(COUNT(E16:L16)&gt;5,5,COUNT(E16:L16))</f>
        <v>3</v>
      </c>
      <c r="O16" s="101">
        <f>M16/N16</f>
        <v>88</v>
      </c>
    </row>
    <row r="17" spans="2:15">
      <c r="B17" t="s">
        <v>30</v>
      </c>
      <c r="C17" t="s">
        <v>4</v>
      </c>
      <c r="D17" t="s">
        <v>18</v>
      </c>
      <c r="E17">
        <v>94</v>
      </c>
      <c r="F17" s="384">
        <v>83</v>
      </c>
      <c r="J17">
        <v>86</v>
      </c>
      <c r="M17" s="102">
        <f>IFERROR(LARGE($E17:$L17,1),0)+IFERROR(LARGE($E17:$L17,2),0)+IFERROR(LARGE($E17:$L17,3),0)+IFERROR(LARGE($E17:$L17,4),0)+IFERROR(LARGE($E17:$L17,5),0)</f>
        <v>263</v>
      </c>
      <c r="N17" s="102">
        <f>IF(COUNT(E17:L17)&gt;5,5,COUNT(E17:L17))</f>
        <v>3</v>
      </c>
      <c r="O17" s="101">
        <f>M17/N17</f>
        <v>87.666666666666671</v>
      </c>
    </row>
    <row r="18" spans="2:15">
      <c r="B18" t="s">
        <v>90</v>
      </c>
      <c r="C18" t="s">
        <v>10</v>
      </c>
      <c r="D18" t="s">
        <v>32</v>
      </c>
      <c r="E18">
        <v>89</v>
      </c>
      <c r="F18">
        <v>81</v>
      </c>
      <c r="K18">
        <v>89</v>
      </c>
      <c r="M18" s="102">
        <f>IFERROR(LARGE($E18:$L18,1),0)+IFERROR(LARGE($E18:$L18,2),0)+IFERROR(LARGE($E18:$L18,3),0)+IFERROR(LARGE($E18:$L18,4),0)+IFERROR(LARGE($E18:$L18,5),0)</f>
        <v>259</v>
      </c>
      <c r="N18" s="102">
        <f>IF(COUNT(E18:L18)&gt;5,5,COUNT(E18:L18))</f>
        <v>3</v>
      </c>
      <c r="O18" s="101">
        <f>M18/N18</f>
        <v>86.333333333333329</v>
      </c>
    </row>
    <row r="19" spans="2:15">
      <c r="B19" t="s">
        <v>365</v>
      </c>
      <c r="C19" s="288" t="s">
        <v>10</v>
      </c>
      <c r="D19" s="288" t="s">
        <v>20</v>
      </c>
      <c r="E19" s="290"/>
      <c r="F19" s="384">
        <v>88</v>
      </c>
      <c r="H19">
        <v>80</v>
      </c>
      <c r="J19">
        <v>91</v>
      </c>
      <c r="M19" s="102">
        <f>IFERROR(LARGE($E19:$L19,1),0)+IFERROR(LARGE($E19:$L19,2),0)+IFERROR(LARGE($E19:$L19,3),0)+IFERROR(LARGE($E19:$L19,4),0)+IFERROR(LARGE($E19:$L19,5),0)</f>
        <v>259</v>
      </c>
      <c r="N19" s="102">
        <f>IF(COUNT(E19:L19)&gt;5,5,COUNT(E19:L19))</f>
        <v>3</v>
      </c>
      <c r="O19" s="101">
        <f>M19/N19</f>
        <v>86.333333333333329</v>
      </c>
    </row>
    <row r="20" spans="2:15">
      <c r="B20" t="s">
        <v>266</v>
      </c>
      <c r="C20" t="s">
        <v>8</v>
      </c>
      <c r="D20" t="s">
        <v>122</v>
      </c>
      <c r="H20">
        <v>85</v>
      </c>
      <c r="I20" s="288">
        <v>92</v>
      </c>
      <c r="J20">
        <v>81</v>
      </c>
      <c r="K20" s="288"/>
      <c r="M20" s="102">
        <f>IFERROR(LARGE($E20:$L20,1),0)+IFERROR(LARGE($E20:$L20,2),0)+IFERROR(LARGE($E20:$L20,3),0)+IFERROR(LARGE($E20:$L20,4),0)+IFERROR(LARGE($E20:$L20,5),0)</f>
        <v>258</v>
      </c>
      <c r="N20" s="102">
        <f>IF(COUNT(E20:L20)&gt;5,5,COUNT(E20:L20))</f>
        <v>3</v>
      </c>
      <c r="O20" s="101">
        <f>M20/N20</f>
        <v>86</v>
      </c>
    </row>
    <row r="21" spans="2:15">
      <c r="B21" t="s">
        <v>174</v>
      </c>
      <c r="C21" t="s">
        <v>4</v>
      </c>
      <c r="D21" t="s">
        <v>38</v>
      </c>
      <c r="E21">
        <v>80</v>
      </c>
      <c r="H21">
        <v>83</v>
      </c>
      <c r="K21">
        <v>84</v>
      </c>
      <c r="M21" s="102">
        <f>IFERROR(LARGE($E21:$L21,1),0)+IFERROR(LARGE($E21:$L21,2),0)+IFERROR(LARGE($E21:$L21,3),0)+IFERROR(LARGE($E21:$L21,4),0)+IFERROR(LARGE($E21:$L21,5),0)</f>
        <v>247</v>
      </c>
      <c r="N21" s="102">
        <f>IF(COUNT(E21:L21)&gt;5,5,COUNT(E21:L21))</f>
        <v>3</v>
      </c>
      <c r="O21" s="101">
        <f>M21/N21</f>
        <v>82.333333333333329</v>
      </c>
    </row>
    <row r="22" spans="2:15">
      <c r="B22" t="s">
        <v>371</v>
      </c>
      <c r="C22" s="288" t="s">
        <v>4</v>
      </c>
      <c r="D22" s="288" t="s">
        <v>32</v>
      </c>
      <c r="E22" s="290"/>
      <c r="F22" s="384">
        <v>76</v>
      </c>
      <c r="I22" s="288">
        <v>89</v>
      </c>
      <c r="J22">
        <v>79</v>
      </c>
      <c r="K22" s="288"/>
      <c r="M22" s="102">
        <f>IFERROR(LARGE($E22:$L22,1),0)+IFERROR(LARGE($E22:$L22,2),0)+IFERROR(LARGE($E22:$L22,3),0)+IFERROR(LARGE($E22:$L22,4),0)+IFERROR(LARGE($E22:$L22,5),0)</f>
        <v>244</v>
      </c>
      <c r="N22" s="102">
        <f>IF(COUNT(E22:L22)&gt;5,5,COUNT(E22:L22))</f>
        <v>3</v>
      </c>
      <c r="O22" s="101">
        <f>M22/N22</f>
        <v>81.333333333333329</v>
      </c>
    </row>
    <row r="23" spans="2:15">
      <c r="B23" t="s">
        <v>361</v>
      </c>
      <c r="C23" s="288" t="s">
        <v>10</v>
      </c>
      <c r="D23" s="288" t="s">
        <v>18</v>
      </c>
      <c r="E23" s="290"/>
      <c r="F23" s="384">
        <v>98</v>
      </c>
      <c r="G23">
        <v>98</v>
      </c>
      <c r="M23" s="102">
        <f>IFERROR(LARGE($E23:$L23,1),0)+IFERROR(LARGE($E23:$L23,2),0)+IFERROR(LARGE($E23:$L23,3),0)+IFERROR(LARGE($E23:$L23,4),0)+IFERROR(LARGE($E23:$L23,5),0)</f>
        <v>196</v>
      </c>
      <c r="N23" s="102">
        <f>IF(COUNT(E23:L23)&gt;5,5,COUNT(E23:L23))</f>
        <v>2</v>
      </c>
      <c r="O23" s="101">
        <f>M23/N23</f>
        <v>98</v>
      </c>
    </row>
    <row r="24" spans="2:15">
      <c r="B24" t="s">
        <v>113</v>
      </c>
      <c r="C24" t="s">
        <v>4</v>
      </c>
      <c r="D24" t="s">
        <v>7</v>
      </c>
      <c r="E24" s="381"/>
      <c r="H24" s="6">
        <v>94</v>
      </c>
      <c r="J24">
        <v>96</v>
      </c>
      <c r="M24" s="102">
        <f>IFERROR(LARGE($E24:$L24,1),0)+IFERROR(LARGE($E24:$L24,2),0)+IFERROR(LARGE($E24:$L24,3),0)+IFERROR(LARGE($E24:$L24,4),0)+IFERROR(LARGE($E24:$L24,5),0)</f>
        <v>190</v>
      </c>
      <c r="N24" s="102">
        <f>IF(COUNT(E24:L24)&gt;5,5,COUNT(E24:L24))</f>
        <v>2</v>
      </c>
      <c r="O24" s="101">
        <f>M24/N24</f>
        <v>95</v>
      </c>
    </row>
    <row r="25" spans="2:15">
      <c r="B25" t="s">
        <v>14</v>
      </c>
      <c r="C25" s="288" t="s">
        <v>10</v>
      </c>
      <c r="D25" s="288" t="s">
        <v>19</v>
      </c>
      <c r="E25" s="290"/>
      <c r="F25" s="384">
        <v>92</v>
      </c>
      <c r="G25">
        <v>96</v>
      </c>
      <c r="M25" s="102">
        <f>IFERROR(LARGE($E25:$L25,1),0)+IFERROR(LARGE($E25:$L25,2),0)+IFERROR(LARGE($E25:$L25,3),0)+IFERROR(LARGE($E25:$L25,4),0)+IFERROR(LARGE($E25:$L25,5),0)</f>
        <v>188</v>
      </c>
      <c r="N25" s="102">
        <f>IF(COUNT(E25:L25)&gt;5,5,COUNT(E25:L25))</f>
        <v>2</v>
      </c>
      <c r="O25" s="101">
        <f>M25/N25</f>
        <v>94</v>
      </c>
    </row>
    <row r="26" spans="2:15">
      <c r="B26" t="s">
        <v>16</v>
      </c>
      <c r="C26" t="s">
        <v>4</v>
      </c>
      <c r="D26" t="s">
        <v>20</v>
      </c>
      <c r="E26">
        <v>91</v>
      </c>
      <c r="F26" s="384">
        <v>89</v>
      </c>
      <c r="M26" s="102">
        <f>IFERROR(LARGE($E26:$L26,1),0)+IFERROR(LARGE($E26:$L26,2),0)+IFERROR(LARGE($E26:$L26,3),0)+IFERROR(LARGE($E26:$L26,4),0)+IFERROR(LARGE($E26:$L26,5),0)</f>
        <v>180</v>
      </c>
      <c r="N26" s="102">
        <f>IF(COUNT(E26:L26)&gt;5,5,COUNT(E26:L26))</f>
        <v>2</v>
      </c>
      <c r="O26" s="101">
        <f>M26/N26</f>
        <v>90</v>
      </c>
    </row>
    <row r="27" spans="2:15">
      <c r="B27" t="s">
        <v>312</v>
      </c>
      <c r="C27" t="s">
        <v>10</v>
      </c>
      <c r="D27" t="s">
        <v>6</v>
      </c>
      <c r="E27">
        <v>88</v>
      </c>
      <c r="J27">
        <v>92</v>
      </c>
      <c r="M27" s="102">
        <f>IFERROR(LARGE($E27:$L27,1),0)+IFERROR(LARGE($E27:$L27,2),0)+IFERROR(LARGE($E27:$L27,3),0)+IFERROR(LARGE($E27:$L27,4),0)+IFERROR(LARGE($E27:$L27,5),0)</f>
        <v>180</v>
      </c>
      <c r="N27" s="102">
        <f>IF(COUNT(E27:L27)&gt;5,5,COUNT(E27:L27))</f>
        <v>2</v>
      </c>
      <c r="O27" s="101">
        <f>M27/N27</f>
        <v>90</v>
      </c>
    </row>
    <row r="28" spans="2:15">
      <c r="B28" t="s">
        <v>464</v>
      </c>
      <c r="C28" t="s">
        <v>4</v>
      </c>
      <c r="D28" t="s">
        <v>18</v>
      </c>
      <c r="G28">
        <v>84</v>
      </c>
      <c r="K28">
        <v>95</v>
      </c>
      <c r="M28" s="102">
        <f>IFERROR(LARGE($E28:$L28,1),0)+IFERROR(LARGE($E28:$L28,2),0)+IFERROR(LARGE($E28:$L28,3),0)+IFERROR(LARGE($E28:$L28,4),0)+IFERROR(LARGE($E28:$L28,5),0)</f>
        <v>179</v>
      </c>
      <c r="N28" s="102">
        <f>IF(COUNT(E28:L28)&gt;5,5,COUNT(E28:L28))</f>
        <v>2</v>
      </c>
      <c r="O28" s="101">
        <f>M28/N28</f>
        <v>89.5</v>
      </c>
    </row>
    <row r="29" spans="2:15">
      <c r="B29" t="s">
        <v>509</v>
      </c>
      <c r="C29" s="288" t="s">
        <v>4</v>
      </c>
      <c r="D29" s="288" t="s">
        <v>22</v>
      </c>
      <c r="F29" s="384"/>
      <c r="I29" s="288">
        <v>88</v>
      </c>
      <c r="J29">
        <v>88</v>
      </c>
      <c r="K29" s="288"/>
      <c r="M29" s="102">
        <f>IFERROR(LARGE($E29:$L29,1),0)+IFERROR(LARGE($E29:$L29,2),0)+IFERROR(LARGE($E29:$L29,3),0)+IFERROR(LARGE($E29:$L29,4),0)+IFERROR(LARGE($E29:$L29,5),0)</f>
        <v>176</v>
      </c>
      <c r="N29" s="102">
        <f>IF(COUNT(E29:L29)&gt;5,5,COUNT(E29:L29))</f>
        <v>2</v>
      </c>
      <c r="O29" s="101">
        <f>M29/N29</f>
        <v>88</v>
      </c>
    </row>
    <row r="30" spans="2:15">
      <c r="B30" t="s">
        <v>170</v>
      </c>
      <c r="C30" t="s">
        <v>10</v>
      </c>
      <c r="D30" t="s">
        <v>32</v>
      </c>
      <c r="E30">
        <v>87</v>
      </c>
      <c r="F30" s="384">
        <v>85</v>
      </c>
      <c r="M30" s="102">
        <f>IFERROR(LARGE($E30:$L30,1),0)+IFERROR(LARGE($E30:$L30,2),0)+IFERROR(LARGE($E30:$L30,3),0)+IFERROR(LARGE($E30:$L30,4),0)+IFERROR(LARGE($E30:$L30,5),0)</f>
        <v>172</v>
      </c>
      <c r="N30" s="102">
        <f>IF(COUNT(E30:L30)&gt;5,5,COUNT(E30:L30))</f>
        <v>2</v>
      </c>
      <c r="O30" s="101">
        <f>M30/N30</f>
        <v>86</v>
      </c>
    </row>
    <row r="31" spans="2:15">
      <c r="B31" t="s">
        <v>382</v>
      </c>
      <c r="C31" t="s">
        <v>8</v>
      </c>
      <c r="D31" t="s">
        <v>18</v>
      </c>
      <c r="J31">
        <v>82</v>
      </c>
      <c r="K31">
        <v>86</v>
      </c>
      <c r="M31" s="102">
        <f>IFERROR(LARGE($E31:$L31,1),0)+IFERROR(LARGE($E31:$L31,2),0)+IFERROR(LARGE($E31:$L31,3),0)+IFERROR(LARGE($E31:$L31,4),0)+IFERROR(LARGE($E31:$L31,5),0)</f>
        <v>168</v>
      </c>
      <c r="N31" s="102">
        <f>IF(COUNT(E31:L31)&gt;5,5,COUNT(E31:L31))</f>
        <v>2</v>
      </c>
      <c r="O31" s="101">
        <f>M31/N31</f>
        <v>84</v>
      </c>
    </row>
    <row r="32" spans="2:15">
      <c r="B32" t="s">
        <v>485</v>
      </c>
      <c r="C32" t="s">
        <v>8</v>
      </c>
      <c r="D32" t="s">
        <v>23</v>
      </c>
      <c r="H32">
        <v>84</v>
      </c>
      <c r="K32">
        <v>82</v>
      </c>
      <c r="M32" s="102">
        <f>IFERROR(LARGE($E32:$L32,1),0)+IFERROR(LARGE($E32:$L32,2),0)+IFERROR(LARGE($E32:$L32,3),0)+IFERROR(LARGE($E32:$L32,4),0)+IFERROR(LARGE($E32:$L32,5),0)</f>
        <v>166</v>
      </c>
      <c r="N32" s="102">
        <f>IF(COUNT(E32:L32)&gt;5,5,COUNT(E32:L32))</f>
        <v>2</v>
      </c>
      <c r="O32" s="101">
        <f>M32/N32</f>
        <v>83</v>
      </c>
    </row>
    <row r="33" spans="2:15">
      <c r="B33" t="s">
        <v>170</v>
      </c>
      <c r="C33" t="s">
        <v>10</v>
      </c>
      <c r="D33" t="s">
        <v>32</v>
      </c>
      <c r="H33">
        <v>82</v>
      </c>
      <c r="J33">
        <v>84</v>
      </c>
      <c r="M33" s="102">
        <f>IFERROR(LARGE($E33:$L33,1),0)+IFERROR(LARGE($E33:$L33,2),0)+IFERROR(LARGE($E33:$L33,3),0)+IFERROR(LARGE($E33:$L33,4),0)+IFERROR(LARGE($E33:$L33,5),0)</f>
        <v>166</v>
      </c>
      <c r="N33" s="102">
        <f>IF(COUNT(E33:L33)&gt;5,5,COUNT(E33:L33))</f>
        <v>2</v>
      </c>
      <c r="O33" s="101">
        <f>M33/N33</f>
        <v>83</v>
      </c>
    </row>
    <row r="34" spans="2:15">
      <c r="B34" t="s">
        <v>374</v>
      </c>
      <c r="C34" s="288" t="s">
        <v>8</v>
      </c>
      <c r="D34" s="288" t="s">
        <v>32</v>
      </c>
      <c r="E34" s="290"/>
      <c r="F34" s="384">
        <v>74</v>
      </c>
      <c r="G34">
        <v>89</v>
      </c>
      <c r="M34" s="102">
        <f>IFERROR(LARGE($E34:$L34,1),0)+IFERROR(LARGE($E34:$L34,2),0)+IFERROR(LARGE($E34:$L34,3),0)+IFERROR(LARGE($E34:$L34,4),0)+IFERROR(LARGE($E34:$L34,5),0)</f>
        <v>163</v>
      </c>
      <c r="N34" s="102">
        <f>IF(COUNT(E34:L34)&gt;5,5,COUNT(E34:L34))</f>
        <v>2</v>
      </c>
      <c r="O34" s="101">
        <f>M34/N34</f>
        <v>81.5</v>
      </c>
    </row>
    <row r="35" spans="2:15">
      <c r="B35" t="s">
        <v>507</v>
      </c>
      <c r="C35" s="288" t="s">
        <v>8</v>
      </c>
      <c r="D35" s="288" t="s">
        <v>22</v>
      </c>
      <c r="F35" s="384"/>
      <c r="I35" s="288">
        <v>99</v>
      </c>
      <c r="J35" s="288"/>
      <c r="K35" s="288"/>
      <c r="M35" s="102">
        <f>IFERROR(LARGE($E35:$L35,1),0)+IFERROR(LARGE($E35:$L35,2),0)+IFERROR(LARGE($E35:$L35,3),0)+IFERROR(LARGE($E35:$L35,4),0)+IFERROR(LARGE($E35:$L35,5),0)</f>
        <v>99</v>
      </c>
      <c r="N35" s="102">
        <f>IF(COUNT(E35:L35)&gt;5,5,COUNT(E35:L35))</f>
        <v>1</v>
      </c>
      <c r="O35" s="101">
        <f>M35/N35</f>
        <v>99</v>
      </c>
    </row>
    <row r="36" spans="2:15">
      <c r="B36" t="s">
        <v>655</v>
      </c>
      <c r="C36" s="388" t="s">
        <v>4</v>
      </c>
      <c r="D36" s="1" t="s">
        <v>6</v>
      </c>
      <c r="K36">
        <v>98</v>
      </c>
      <c r="M36" s="102">
        <f>IFERROR(LARGE($E36:$L36,1),0)+IFERROR(LARGE($E36:$L36,2),0)+IFERROR(LARGE($E36:$L36,3),0)+IFERROR(LARGE($E36:$L36,4),0)+IFERROR(LARGE($E36:$L36,5),0)</f>
        <v>98</v>
      </c>
      <c r="N36" s="102">
        <f>IF(COUNT(E36:L36)&gt;5,5,COUNT(E36:L36))</f>
        <v>1</v>
      </c>
      <c r="O36" s="101">
        <f>M36/N36</f>
        <v>98</v>
      </c>
    </row>
    <row r="37" spans="2:15">
      <c r="B37" t="s">
        <v>183</v>
      </c>
      <c r="C37" t="s">
        <v>11</v>
      </c>
      <c r="D37" t="s">
        <v>18</v>
      </c>
      <c r="J37">
        <v>98</v>
      </c>
      <c r="M37" s="102">
        <f>IFERROR(LARGE($E37:$L37,1),0)+IFERROR(LARGE($E37:$L37,2),0)+IFERROR(LARGE($E37:$L37,3),0)+IFERROR(LARGE($E37:$L37,4),0)+IFERROR(LARGE($E37:$L37,5),0)</f>
        <v>98</v>
      </c>
      <c r="N37" s="102">
        <f>IF(COUNT(E37:L37)&gt;5,5,COUNT(E37:L37))</f>
        <v>1</v>
      </c>
      <c r="O37" s="101">
        <f>M37/N37</f>
        <v>98</v>
      </c>
    </row>
    <row r="38" spans="2:15">
      <c r="B38" t="s">
        <v>546</v>
      </c>
      <c r="C38" s="288" t="s">
        <v>8</v>
      </c>
      <c r="D38" s="288" t="s">
        <v>13</v>
      </c>
      <c r="F38" s="384"/>
      <c r="I38" s="288">
        <v>98</v>
      </c>
      <c r="J38" s="288"/>
      <c r="K38" s="288"/>
      <c r="M38" s="102">
        <f>IFERROR(LARGE($E38:$L38,1),0)+IFERROR(LARGE($E38:$L38,2),0)+IFERROR(LARGE($E38:$L38,3),0)+IFERROR(LARGE($E38:$L38,4),0)+IFERROR(LARGE($E38:$L38,5),0)</f>
        <v>98</v>
      </c>
      <c r="N38" s="102">
        <f>IF(COUNT(E38:L38)&gt;5,5,COUNT(E38:L38))</f>
        <v>1</v>
      </c>
      <c r="O38" s="101">
        <f>M38/N38</f>
        <v>98</v>
      </c>
    </row>
    <row r="39" spans="2:15">
      <c r="B39" t="s">
        <v>168</v>
      </c>
      <c r="C39" t="s">
        <v>10</v>
      </c>
      <c r="D39" t="s">
        <v>26</v>
      </c>
      <c r="E39" s="381"/>
      <c r="H39" s="6">
        <v>98</v>
      </c>
      <c r="M39" s="102">
        <f>IFERROR(LARGE($E39:$L39,1),0)+IFERROR(LARGE($E39:$L39,2),0)+IFERROR(LARGE($E39:$L39,3),0)+IFERROR(LARGE($E39:$L39,4),0)+IFERROR(LARGE($E39:$L39,5),0)</f>
        <v>98</v>
      </c>
      <c r="N39" s="102">
        <f>IF(COUNT(E39:L39)&gt;5,5,COUNT(E39:L39))</f>
        <v>1</v>
      </c>
      <c r="O39" s="101">
        <f>M39/N39</f>
        <v>98</v>
      </c>
    </row>
    <row r="40" spans="2:15">
      <c r="B40" t="s">
        <v>452</v>
      </c>
      <c r="C40" t="s">
        <v>8</v>
      </c>
      <c r="D40" t="s">
        <v>62</v>
      </c>
      <c r="E40" s="381"/>
      <c r="H40" s="6">
        <v>97</v>
      </c>
      <c r="M40" s="102">
        <f>IFERROR(LARGE($E40:$L40,1),0)+IFERROR(LARGE($E40:$L40,2),0)+IFERROR(LARGE($E40:$L40,3),0)+IFERROR(LARGE($E40:$L40,4),0)+IFERROR(LARGE($E40:$L40,5),0)</f>
        <v>97</v>
      </c>
      <c r="N40" s="102">
        <f>IF(COUNT(E40:L40)&gt;5,5,COUNT(E40:L40))</f>
        <v>1</v>
      </c>
      <c r="O40" s="101">
        <f>M40/N40</f>
        <v>97</v>
      </c>
    </row>
    <row r="41" spans="2:15">
      <c r="B41" t="s">
        <v>88</v>
      </c>
      <c r="C41" t="s">
        <v>4</v>
      </c>
      <c r="D41" t="s">
        <v>18</v>
      </c>
      <c r="J41">
        <v>95</v>
      </c>
      <c r="M41" s="102">
        <f>IFERROR(LARGE($E41:$L41,1),0)+IFERROR(LARGE($E41:$L41,2),0)+IFERROR(LARGE($E41:$L41,3),0)+IFERROR(LARGE($E41:$L41,4),0)+IFERROR(LARGE($E41:$L41,5),0)</f>
        <v>95</v>
      </c>
      <c r="N41" s="102">
        <f>IF(COUNT(E41:L41)&gt;5,5,COUNT(E41:L41))</f>
        <v>1</v>
      </c>
      <c r="O41" s="101">
        <f>M41/N41</f>
        <v>95</v>
      </c>
    </row>
    <row r="42" spans="2:15">
      <c r="B42" t="s">
        <v>356</v>
      </c>
      <c r="C42" s="288" t="s">
        <v>8</v>
      </c>
      <c r="D42" s="288" t="s">
        <v>7</v>
      </c>
      <c r="F42" s="384"/>
      <c r="I42" s="288">
        <v>95</v>
      </c>
      <c r="J42" s="288"/>
      <c r="K42" s="288"/>
      <c r="M42" s="102">
        <f>IFERROR(LARGE($E42:$L42,1),0)+IFERROR(LARGE($E42:$L42,2),0)+IFERROR(LARGE($E42:$L42,3),0)+IFERROR(LARGE($E42:$L42,4),0)+IFERROR(LARGE($E42:$L42,5),0)</f>
        <v>95</v>
      </c>
      <c r="N42" s="102">
        <f>IF(COUNT(E42:L42)&gt;5,5,COUNT(E42:L42))</f>
        <v>1</v>
      </c>
      <c r="O42" s="101">
        <f>M42/N42</f>
        <v>95</v>
      </c>
    </row>
    <row r="43" spans="2:15">
      <c r="B43" t="s">
        <v>461</v>
      </c>
      <c r="C43" t="s">
        <v>4</v>
      </c>
      <c r="D43" t="s">
        <v>38</v>
      </c>
      <c r="G43">
        <v>94</v>
      </c>
      <c r="M43" s="102">
        <f>IFERROR(LARGE($E43:$L43,1),0)+IFERROR(LARGE($E43:$L43,2),0)+IFERROR(LARGE($E43:$L43,3),0)+IFERROR(LARGE($E43:$L43,4),0)+IFERROR(LARGE($E43:$L43,5),0)</f>
        <v>94</v>
      </c>
      <c r="N43" s="102">
        <f>IF(COUNT(E43:L43)&gt;5,5,COUNT(E43:L43))</f>
        <v>1</v>
      </c>
      <c r="O43" s="101">
        <f>M43/N43</f>
        <v>94</v>
      </c>
    </row>
    <row r="44" spans="2:15">
      <c r="B44" t="s">
        <v>508</v>
      </c>
      <c r="C44" s="288" t="s">
        <v>8</v>
      </c>
      <c r="D44" s="288" t="s">
        <v>60</v>
      </c>
      <c r="F44" s="384"/>
      <c r="I44" s="288">
        <v>94</v>
      </c>
      <c r="J44" s="288"/>
      <c r="K44" s="288"/>
      <c r="M44" s="102">
        <f>IFERROR(LARGE($E44:$L44,1),0)+IFERROR(LARGE($E44:$L44,2),0)+IFERROR(LARGE($E44:$L44,3),0)+IFERROR(LARGE($E44:$L44,4),0)+IFERROR(LARGE($E44:$L44,5),0)</f>
        <v>94</v>
      </c>
      <c r="N44" s="102">
        <f>IF(COUNT(E44:L44)&gt;5,5,COUNT(E44:L44))</f>
        <v>1</v>
      </c>
      <c r="O44" s="101">
        <f>M44/N44</f>
        <v>94</v>
      </c>
    </row>
    <row r="45" spans="2:15">
      <c r="B45" t="s">
        <v>609</v>
      </c>
      <c r="C45" t="s">
        <v>4</v>
      </c>
      <c r="D45" t="s">
        <v>18</v>
      </c>
      <c r="J45">
        <v>93</v>
      </c>
      <c r="M45" s="102">
        <f>IFERROR(LARGE($E45:$L45,1),0)+IFERROR(LARGE($E45:$L45,2),0)+IFERROR(LARGE($E45:$L45,3),0)+IFERROR(LARGE($E45:$L45,4),0)+IFERROR(LARGE($E45:$L45,5),0)</f>
        <v>93</v>
      </c>
      <c r="N45" s="102">
        <f>IF(COUNT(E45:L45)&gt;5,5,COUNT(E45:L45))</f>
        <v>1</v>
      </c>
      <c r="O45" s="101">
        <f>M45/N45</f>
        <v>93</v>
      </c>
    </row>
    <row r="46" spans="2:15">
      <c r="B46" t="s">
        <v>28</v>
      </c>
      <c r="C46" s="288" t="s">
        <v>4</v>
      </c>
      <c r="D46" s="288" t="s">
        <v>18</v>
      </c>
      <c r="F46" s="384"/>
      <c r="I46" s="288">
        <v>93</v>
      </c>
      <c r="J46" s="288"/>
      <c r="K46" s="288"/>
      <c r="M46" s="102">
        <f>IFERROR(LARGE($E46:$L46,1),0)+IFERROR(LARGE($E46:$L46,2),0)+IFERROR(LARGE($E46:$L46,3),0)+IFERROR(LARGE($E46:$L46,4),0)+IFERROR(LARGE($E46:$L46,5),0)</f>
        <v>93</v>
      </c>
      <c r="N46" s="102">
        <f>IF(COUNT(E46:L46)&gt;5,5,COUNT(E46:L46))</f>
        <v>1</v>
      </c>
      <c r="O46" s="101">
        <f>M46/N46</f>
        <v>93</v>
      </c>
    </row>
    <row r="47" spans="2:15">
      <c r="B47" t="s">
        <v>363</v>
      </c>
      <c r="C47" s="288" t="s">
        <v>8</v>
      </c>
      <c r="D47" s="288" t="s">
        <v>340</v>
      </c>
      <c r="E47" s="290"/>
      <c r="F47" s="384">
        <v>93</v>
      </c>
      <c r="M47" s="102">
        <f>IFERROR(LARGE($E47:$L47,1),0)+IFERROR(LARGE($E47:$L47,2),0)+IFERROR(LARGE($E47:$L47,3),0)+IFERROR(LARGE($E47:$L47,4),0)+IFERROR(LARGE($E47:$L47,5),0)</f>
        <v>93</v>
      </c>
      <c r="N47" s="102">
        <f>IF(COUNT(E47:L47)&gt;5,5,COUNT(E47:L47))</f>
        <v>1</v>
      </c>
      <c r="O47" s="101">
        <f>M47/N47</f>
        <v>93</v>
      </c>
    </row>
    <row r="48" spans="2:15">
      <c r="B48" t="s">
        <v>311</v>
      </c>
      <c r="C48" t="s">
        <v>4</v>
      </c>
      <c r="D48" t="s">
        <v>26</v>
      </c>
      <c r="E48">
        <v>92</v>
      </c>
      <c r="M48" s="102">
        <f>IFERROR(LARGE($E48:$L48,1),0)+IFERROR(LARGE($E48:$L48,2),0)+IFERROR(LARGE($E48:$L48,3),0)+IFERROR(LARGE($E48:$L48,4),0)+IFERROR(LARGE($E48:$L48,5),0)</f>
        <v>92</v>
      </c>
      <c r="N48" s="102">
        <f>IF(COUNT(E48:L48)&gt;5,5,COUNT(E48:L48))</f>
        <v>1</v>
      </c>
      <c r="O48" s="101">
        <f>M48/N48</f>
        <v>92</v>
      </c>
    </row>
    <row r="49" spans="2:15">
      <c r="B49" t="s">
        <v>462</v>
      </c>
      <c r="C49" t="s">
        <v>4</v>
      </c>
      <c r="D49" t="s">
        <v>20</v>
      </c>
      <c r="G49">
        <v>92</v>
      </c>
      <c r="M49" s="102">
        <f>IFERROR(LARGE($E49:$L49,1),0)+IFERROR(LARGE($E49:$L49,2),0)+IFERROR(LARGE($E49:$L49,3),0)+IFERROR(LARGE($E49:$L49,4),0)+IFERROR(LARGE($E49:$L49,5),0)</f>
        <v>92</v>
      </c>
      <c r="N49" s="102">
        <f>IF(COUNT(E49:L49)&gt;5,5,COUNT(E49:L49))</f>
        <v>1</v>
      </c>
      <c r="O49" s="101">
        <f>M49/N49</f>
        <v>92</v>
      </c>
    </row>
    <row r="50" spans="2:15">
      <c r="B50" t="s">
        <v>380</v>
      </c>
      <c r="C50" t="s">
        <v>10</v>
      </c>
      <c r="D50" t="s">
        <v>15</v>
      </c>
      <c r="H50">
        <v>92</v>
      </c>
      <c r="M50" s="102">
        <f>IFERROR(LARGE($E50:$L50,1),0)+IFERROR(LARGE($E50:$L50,2),0)+IFERROR(LARGE($E50:$L50,3),0)+IFERROR(LARGE($E50:$L50,4),0)+IFERROR(LARGE($E50:$L50,5),0)</f>
        <v>92</v>
      </c>
      <c r="N50" s="102">
        <f>IF(COUNT(E50:L50)&gt;5,5,COUNT(E50:L50))</f>
        <v>1</v>
      </c>
      <c r="O50" s="101">
        <f>M50/N50</f>
        <v>92</v>
      </c>
    </row>
    <row r="51" spans="2:15">
      <c r="B51" t="s">
        <v>80</v>
      </c>
      <c r="C51" s="288" t="s">
        <v>4</v>
      </c>
      <c r="D51" s="288" t="s">
        <v>6</v>
      </c>
      <c r="E51" s="290"/>
      <c r="F51" s="384">
        <v>91</v>
      </c>
      <c r="M51" s="102">
        <f>IFERROR(LARGE($E51:$L51,1),0)+IFERROR(LARGE($E51:$L51,2),0)+IFERROR(LARGE($E51:$L51,3),0)+IFERROR(LARGE($E51:$L51,4),0)+IFERROR(LARGE($E51:$L51,5),0)</f>
        <v>91</v>
      </c>
      <c r="N51" s="102">
        <f>IF(COUNT(E51:L51)&gt;5,5,COUNT(E51:L51))</f>
        <v>1</v>
      </c>
      <c r="O51" s="101">
        <f>M51/N51</f>
        <v>91</v>
      </c>
    </row>
    <row r="52" spans="2:15">
      <c r="B52" t="s">
        <v>171</v>
      </c>
      <c r="C52" s="288" t="s">
        <v>8</v>
      </c>
      <c r="D52" s="288" t="s">
        <v>19</v>
      </c>
      <c r="F52" s="384"/>
      <c r="I52" s="288">
        <v>91</v>
      </c>
      <c r="J52" s="288"/>
      <c r="K52" s="288"/>
      <c r="M52" s="102">
        <f>IFERROR(LARGE($E52:$L52,1),0)+IFERROR(LARGE($E52:$L52,2),0)+IFERROR(LARGE($E52:$L52,3),0)+IFERROR(LARGE($E52:$L52,4),0)+IFERROR(LARGE($E52:$L52,5),0)</f>
        <v>91</v>
      </c>
      <c r="N52" s="102">
        <f>IF(COUNT(E52:L52)&gt;5,5,COUNT(E52:L52))</f>
        <v>1</v>
      </c>
      <c r="O52" s="101">
        <f>M52/N52</f>
        <v>91</v>
      </c>
    </row>
    <row r="53" spans="2:15">
      <c r="B53" t="s">
        <v>364</v>
      </c>
      <c r="C53" s="288" t="s">
        <v>4</v>
      </c>
      <c r="D53" s="288" t="s">
        <v>18</v>
      </c>
      <c r="E53" s="290"/>
      <c r="F53" s="384">
        <v>88</v>
      </c>
      <c r="M53" s="102">
        <f>IFERROR(LARGE($E53:$L53,1),0)+IFERROR(LARGE($E53:$L53,2),0)+IFERROR(LARGE($E53:$L53,3),0)+IFERROR(LARGE($E53:$L53,4),0)+IFERROR(LARGE($E53:$L53,5),0)</f>
        <v>88</v>
      </c>
      <c r="N53" s="102">
        <f>IF(COUNT(E53:L53)&gt;5,5,COUNT(E53:L53))</f>
        <v>1</v>
      </c>
      <c r="O53" s="101">
        <f>M53/N53</f>
        <v>88</v>
      </c>
    </row>
    <row r="54" spans="2:15">
      <c r="B54" t="s">
        <v>463</v>
      </c>
      <c r="C54" t="s">
        <v>4</v>
      </c>
      <c r="D54" t="s">
        <v>5</v>
      </c>
      <c r="G54">
        <v>87</v>
      </c>
      <c r="M54" s="102">
        <f>IFERROR(LARGE($E54:$L54,1),0)+IFERROR(LARGE($E54:$L54,2),0)+IFERROR(LARGE($E54:$L54,3),0)+IFERROR(LARGE($E54:$L54,4),0)+IFERROR(LARGE($E54:$L54,5),0)</f>
        <v>87</v>
      </c>
      <c r="N54" s="102">
        <f>IF(COUNT(E54:L54)&gt;5,5,COUNT(E54:L54))</f>
        <v>1</v>
      </c>
      <c r="O54" s="101">
        <f>M54/N54</f>
        <v>87</v>
      </c>
    </row>
    <row r="55" spans="2:15">
      <c r="B55" t="s">
        <v>397</v>
      </c>
      <c r="C55" s="288" t="s">
        <v>8</v>
      </c>
      <c r="D55" s="288" t="s">
        <v>32</v>
      </c>
      <c r="F55" s="384"/>
      <c r="I55" s="288">
        <v>87</v>
      </c>
      <c r="J55" s="288"/>
      <c r="K55" s="288"/>
      <c r="M55" s="102">
        <f>IFERROR(LARGE($E55:$L55,1),0)+IFERROR(LARGE($E55:$L55,2),0)+IFERROR(LARGE($E55:$L55,3),0)+IFERROR(LARGE($E55:$L55,4),0)+IFERROR(LARGE($E55:$L55,5),0)</f>
        <v>87</v>
      </c>
      <c r="N55" s="102">
        <f>IF(COUNT(E55:L55)&gt;5,5,COUNT(E55:L55))</f>
        <v>1</v>
      </c>
      <c r="O55" s="101">
        <f>M55/N55</f>
        <v>87</v>
      </c>
    </row>
    <row r="56" spans="2:15">
      <c r="B56" t="s">
        <v>37</v>
      </c>
      <c r="C56" t="s">
        <v>4</v>
      </c>
      <c r="D56" t="s">
        <v>15</v>
      </c>
      <c r="H56">
        <v>86</v>
      </c>
      <c r="M56" s="102">
        <f>IFERROR(LARGE($E56:$L56,1),0)+IFERROR(LARGE($E56:$L56,2),0)+IFERROR(LARGE($E56:$L56,3),0)+IFERROR(LARGE($E56:$L56,4),0)+IFERROR(LARGE($E56:$L56,5),0)</f>
        <v>86</v>
      </c>
      <c r="N56" s="102">
        <f>IF(COUNT(E56:L56)&gt;5,5,COUNT(E56:L56))</f>
        <v>1</v>
      </c>
      <c r="O56" s="101">
        <f>M56/N56</f>
        <v>86</v>
      </c>
    </row>
    <row r="57" spans="2:15">
      <c r="B57" t="s">
        <v>413</v>
      </c>
      <c r="C57" s="288" t="s">
        <v>8</v>
      </c>
      <c r="D57" s="288" t="s">
        <v>19</v>
      </c>
      <c r="F57" s="384"/>
      <c r="I57" s="288">
        <v>86</v>
      </c>
      <c r="J57" s="288"/>
      <c r="K57" s="288"/>
      <c r="M57" s="102">
        <f>IFERROR(LARGE($E57:$L57,1),0)+IFERROR(LARGE($E57:$L57,2),0)+IFERROR(LARGE($E57:$L57,3),0)+IFERROR(LARGE($E57:$L57,4),0)+IFERROR(LARGE($E57:$L57,5),0)</f>
        <v>86</v>
      </c>
      <c r="N57" s="102">
        <f>IF(COUNT(E57:L57)&gt;5,5,COUNT(E57:L57))</f>
        <v>1</v>
      </c>
      <c r="O57" s="101">
        <f>M57/N57</f>
        <v>86</v>
      </c>
    </row>
    <row r="58" spans="2:15">
      <c r="B58" t="s">
        <v>144</v>
      </c>
      <c r="C58" s="388" t="s">
        <v>8</v>
      </c>
      <c r="D58" s="1" t="s">
        <v>39</v>
      </c>
      <c r="K58">
        <v>85</v>
      </c>
      <c r="M58" s="102">
        <f>IFERROR(LARGE($E58:$L58,1),0)+IFERROR(LARGE($E58:$L58,2),0)+IFERROR(LARGE($E58:$L58,3),0)+IFERROR(LARGE($E58:$L58,4),0)+IFERROR(LARGE($E58:$L58,5),0)</f>
        <v>85</v>
      </c>
      <c r="N58" s="102">
        <f>IF(COUNT(E58:L58)&gt;5,5,COUNT(E58:L58))</f>
        <v>1</v>
      </c>
      <c r="O58" s="101">
        <f>M58/N58</f>
        <v>85</v>
      </c>
    </row>
    <row r="59" spans="2:15">
      <c r="B59" t="s">
        <v>52</v>
      </c>
      <c r="C59" t="s">
        <v>4</v>
      </c>
      <c r="D59" t="s">
        <v>35</v>
      </c>
      <c r="G59">
        <v>83</v>
      </c>
      <c r="M59" s="102">
        <f>IFERROR(LARGE($E59:$L59,1),0)+IFERROR(LARGE($E59:$L59,2),0)+IFERROR(LARGE($E59:$L59,3),0)+IFERROR(LARGE($E59:$L59,4),0)+IFERROR(LARGE($E59:$L59,5),0)</f>
        <v>83</v>
      </c>
      <c r="N59" s="102">
        <f>IF(COUNT(E59:L59)&gt;5,5,COUNT(E59:L59))</f>
        <v>1</v>
      </c>
      <c r="O59" s="101">
        <f>M59/N59</f>
        <v>83</v>
      </c>
    </row>
    <row r="60" spans="2:15">
      <c r="B60" t="s">
        <v>660</v>
      </c>
      <c r="C60" s="388" t="s">
        <v>4</v>
      </c>
      <c r="D60" s="1" t="s">
        <v>18</v>
      </c>
      <c r="K60">
        <v>83</v>
      </c>
      <c r="M60" s="102">
        <f>IFERROR(LARGE($E60:$L60,1),0)+IFERROR(LARGE($E60:$L60,2),0)+IFERROR(LARGE($E60:$L60,3),0)+IFERROR(LARGE($E60:$L60,4),0)+IFERROR(LARGE($E60:$L60,5),0)</f>
        <v>83</v>
      </c>
      <c r="N60" s="102">
        <f>IF(COUNT(E60:L60)&gt;5,5,COUNT(E60:L60))</f>
        <v>1</v>
      </c>
      <c r="O60" s="101">
        <f>M60/N60</f>
        <v>83</v>
      </c>
    </row>
    <row r="61" spans="2:15">
      <c r="B61" t="s">
        <v>606</v>
      </c>
      <c r="C61" t="s">
        <v>8</v>
      </c>
      <c r="D61" t="s">
        <v>32</v>
      </c>
      <c r="J61">
        <v>83</v>
      </c>
      <c r="M61" s="102">
        <f>IFERROR(LARGE($E61:$L61,1),0)+IFERROR(LARGE($E61:$L61,2),0)+IFERROR(LARGE($E61:$L61,3),0)+IFERROR(LARGE($E61:$L61,4),0)+IFERROR(LARGE($E61:$L61,5),0)</f>
        <v>83</v>
      </c>
      <c r="N61" s="102">
        <f>IF(COUNT(E61:L61)&gt;5,5,COUNT(E61:L61))</f>
        <v>1</v>
      </c>
      <c r="O61" s="101">
        <f>M61/N61</f>
        <v>83</v>
      </c>
    </row>
    <row r="62" spans="2:15">
      <c r="B62" t="s">
        <v>258</v>
      </c>
      <c r="C62" t="s">
        <v>8</v>
      </c>
      <c r="D62" t="s">
        <v>18</v>
      </c>
      <c r="E62">
        <v>83</v>
      </c>
      <c r="M62" s="102">
        <f>IFERROR(LARGE($E62:$L62,1),0)+IFERROR(LARGE($E62:$L62,2),0)+IFERROR(LARGE($E62:$L62,3),0)+IFERROR(LARGE($E62:$L62,4),0)+IFERROR(LARGE($E62:$L62,5),0)</f>
        <v>83</v>
      </c>
      <c r="N62" s="102">
        <f>IF(COUNT(E62:L62)&gt;5,5,COUNT(E62:L62))</f>
        <v>1</v>
      </c>
      <c r="O62" s="101">
        <f>M62/N62</f>
        <v>83</v>
      </c>
    </row>
    <row r="63" spans="2:15">
      <c r="B63" t="s">
        <v>50</v>
      </c>
      <c r="C63" t="s">
        <v>8</v>
      </c>
      <c r="D63" t="s">
        <v>35</v>
      </c>
      <c r="E63">
        <v>82</v>
      </c>
      <c r="M63" s="102">
        <f>IFERROR(LARGE($E63:$L63,1),0)+IFERROR(LARGE($E63:$L63,2),0)+IFERROR(LARGE($E63:$L63,3),0)+IFERROR(LARGE($E63:$L63,4),0)+IFERROR(LARGE($E63:$L63,5),0)</f>
        <v>82</v>
      </c>
      <c r="N63" s="102">
        <f>IF(COUNT(E63:L63)&gt;5,5,COUNT(E63:L63))</f>
        <v>1</v>
      </c>
      <c r="O63" s="101">
        <f>M63/N63</f>
        <v>82</v>
      </c>
    </row>
    <row r="64" spans="2:15">
      <c r="B64" t="s">
        <v>40</v>
      </c>
      <c r="C64" t="s">
        <v>10</v>
      </c>
      <c r="D64" t="s">
        <v>42</v>
      </c>
      <c r="G64">
        <v>82</v>
      </c>
      <c r="M64" s="102">
        <f>IFERROR(LARGE($E64:$L64,1),0)+IFERROR(LARGE($E64:$L64,2),0)+IFERROR(LARGE($E64:$L64,3),0)+IFERROR(LARGE($E64:$L64,4),0)+IFERROR(LARGE($E64:$L64,5),0)</f>
        <v>82</v>
      </c>
      <c r="N64" s="102">
        <f>IF(COUNT(E64:L64)&gt;5,5,COUNT(E64:L64))</f>
        <v>1</v>
      </c>
      <c r="O64" s="101">
        <f>M64/N64</f>
        <v>82</v>
      </c>
    </row>
    <row r="65" spans="2:15">
      <c r="B65" t="s">
        <v>245</v>
      </c>
      <c r="C65" t="s">
        <v>4</v>
      </c>
      <c r="D65" t="s">
        <v>22</v>
      </c>
      <c r="E65">
        <v>81</v>
      </c>
      <c r="M65" s="102">
        <f>IFERROR(LARGE($E65:$L65,1),0)+IFERROR(LARGE($E65:$L65,2),0)+IFERROR(LARGE($E65:$L65,3),0)+IFERROR(LARGE($E65:$L65,4),0)+IFERROR(LARGE($E65:$L65,5),0)</f>
        <v>81</v>
      </c>
      <c r="N65" s="102">
        <f>IF(COUNT(E65:L65)&gt;5,5,COUNT(E65:L65))</f>
        <v>1</v>
      </c>
      <c r="O65" s="101">
        <f>M65/N65</f>
        <v>81</v>
      </c>
    </row>
    <row r="66" spans="2:15">
      <c r="B66" t="s">
        <v>465</v>
      </c>
      <c r="C66" t="s">
        <v>4</v>
      </c>
      <c r="D66" t="s">
        <v>46</v>
      </c>
      <c r="G66">
        <v>81</v>
      </c>
      <c r="M66" s="102">
        <f>IFERROR(LARGE($E66:$L66,1),0)+IFERROR(LARGE($E66:$L66,2),0)+IFERROR(LARGE($E66:$L66,3),0)+IFERROR(LARGE($E66:$L66,4),0)+IFERROR(LARGE($E66:$L66,5),0)</f>
        <v>81</v>
      </c>
      <c r="N66" s="102">
        <f>IF(COUNT(E66:L66)&gt;5,5,COUNT(E66:L66))</f>
        <v>1</v>
      </c>
      <c r="O66" s="101">
        <f>M66/N66</f>
        <v>81</v>
      </c>
    </row>
    <row r="67" spans="2:15">
      <c r="B67" t="s">
        <v>486</v>
      </c>
      <c r="C67" t="s">
        <v>4</v>
      </c>
      <c r="D67" t="s">
        <v>9</v>
      </c>
      <c r="H67">
        <v>81</v>
      </c>
      <c r="M67" s="102">
        <f>IFERROR(LARGE($E67:$L67,1),0)+IFERROR(LARGE($E67:$L67,2),0)+IFERROR(LARGE($E67:$L67,3),0)+IFERROR(LARGE($E67:$L67,4),0)+IFERROR(LARGE($E67:$L67,5),0)</f>
        <v>81</v>
      </c>
      <c r="N67" s="102">
        <f>IF(COUNT(E67:L67)&gt;5,5,COUNT(E67:L67))</f>
        <v>1</v>
      </c>
      <c r="O67" s="101">
        <f>M67/N67</f>
        <v>81</v>
      </c>
    </row>
    <row r="68" spans="2:15">
      <c r="B68" t="s">
        <v>366</v>
      </c>
      <c r="C68" s="288" t="s">
        <v>8</v>
      </c>
      <c r="D68" s="288" t="s">
        <v>20</v>
      </c>
      <c r="E68" s="290"/>
      <c r="F68" s="384">
        <v>80</v>
      </c>
      <c r="M68" s="102">
        <f>IFERROR(LARGE($E68:$L68,1),0)+IFERROR(LARGE($E68:$L68,2),0)+IFERROR(LARGE($E68:$L68,3),0)+IFERROR(LARGE($E68:$L68,4),0)+IFERROR(LARGE($E68:$L68,5),0)</f>
        <v>80</v>
      </c>
      <c r="N68" s="102">
        <f>IF(COUNT(E68:L68)&gt;5,5,COUNT(E68:L68))</f>
        <v>1</v>
      </c>
      <c r="O68" s="101">
        <f>M68/N68</f>
        <v>80</v>
      </c>
    </row>
    <row r="69" spans="2:15">
      <c r="B69" t="s">
        <v>388</v>
      </c>
      <c r="C69" s="288" t="s">
        <v>10</v>
      </c>
      <c r="D69" s="288" t="s">
        <v>55</v>
      </c>
      <c r="F69" s="384"/>
      <c r="J69">
        <v>80</v>
      </c>
      <c r="M69" s="102">
        <f>IFERROR(LARGE($E69:$L69,1),0)+IFERROR(LARGE($E69:$L69,2),0)+IFERROR(LARGE($E69:$L69,3),0)+IFERROR(LARGE($E69:$L69,4),0)+IFERROR(LARGE($E69:$L69,5),0)</f>
        <v>80</v>
      </c>
      <c r="N69" s="102">
        <f>IF(COUNT(E69:L69)&gt;5,5,COUNT(E69:L69))</f>
        <v>1</v>
      </c>
      <c r="O69" s="101">
        <f>M69/N69</f>
        <v>80</v>
      </c>
    </row>
    <row r="70" spans="2:15">
      <c r="B70" t="s">
        <v>465</v>
      </c>
      <c r="C70" s="288" t="s">
        <v>4</v>
      </c>
      <c r="D70" s="288" t="s">
        <v>46</v>
      </c>
      <c r="E70" s="290"/>
      <c r="F70" s="384"/>
      <c r="J70">
        <v>78</v>
      </c>
      <c r="M70" s="102">
        <f>IFERROR(LARGE($E70:$L70,1),0)+IFERROR(LARGE($E70:$L70,2),0)+IFERROR(LARGE($E70:$L70,3),0)+IFERROR(LARGE($E70:$L70,4),0)+IFERROR(LARGE($E70:$L70,5),0)</f>
        <v>78</v>
      </c>
      <c r="N70" s="102">
        <f>IF(COUNT(E70:L70)&gt;5,5,COUNT(E70:L70))</f>
        <v>1</v>
      </c>
      <c r="O70" s="101">
        <f>M70/N70</f>
        <v>78</v>
      </c>
    </row>
    <row r="71" spans="2:15">
      <c r="B71" t="s">
        <v>368</v>
      </c>
      <c r="C71" s="288" t="s">
        <v>8</v>
      </c>
      <c r="D71" s="288" t="s">
        <v>20</v>
      </c>
      <c r="E71" s="290"/>
      <c r="F71" s="384">
        <v>78</v>
      </c>
      <c r="M71" s="102">
        <f>IFERROR(LARGE($E71:$L71,1),0)+IFERROR(LARGE($E71:$L71,2),0)+IFERROR(LARGE($E71:$L71,3),0)+IFERROR(LARGE($E71:$L71,4),0)+IFERROR(LARGE($E71:$L71,5),0)</f>
        <v>78</v>
      </c>
      <c r="N71" s="102">
        <f>IF(COUNT(E71:L71)&gt;5,5,COUNT(E71:L71))</f>
        <v>1</v>
      </c>
      <c r="O71" s="101">
        <f>M71/N71</f>
        <v>78</v>
      </c>
    </row>
    <row r="72" spans="2:15">
      <c r="B72" t="s">
        <v>184</v>
      </c>
      <c r="C72" s="288" t="s">
        <v>4</v>
      </c>
      <c r="D72" s="288" t="s">
        <v>60</v>
      </c>
      <c r="E72" s="290"/>
      <c r="F72" s="384">
        <v>77</v>
      </c>
      <c r="M72" s="102">
        <f>IFERROR(LARGE($E72:$L72,1),0)+IFERROR(LARGE($E72:$L72,2),0)+IFERROR(LARGE($E72:$L72,3),0)+IFERROR(LARGE($E72:$L72,4),0)+IFERROR(LARGE($E72:$L72,5),0)</f>
        <v>77</v>
      </c>
      <c r="N72" s="102">
        <f>IF(COUNT(E72:L72)&gt;5,5,COUNT(E72:L72))</f>
        <v>1</v>
      </c>
      <c r="O72" s="101">
        <f>M72/N72</f>
        <v>77</v>
      </c>
    </row>
    <row r="73" spans="2:15">
      <c r="B73" t="s">
        <v>625</v>
      </c>
      <c r="C73" s="288" t="s">
        <v>10</v>
      </c>
      <c r="D73" s="288" t="s">
        <v>46</v>
      </c>
      <c r="E73" s="290"/>
      <c r="F73" s="384"/>
      <c r="J73">
        <v>77</v>
      </c>
      <c r="M73" s="102">
        <f>IFERROR(LARGE($E73:$L73,1),0)+IFERROR(LARGE($E73:$L73,2),0)+IFERROR(LARGE($E73:$L73,3),0)+IFERROR(LARGE($E73:$L73,4),0)+IFERROR(LARGE($E73:$L73,5),0)</f>
        <v>77</v>
      </c>
      <c r="N73" s="102">
        <f>IF(COUNT(E73:L73)&gt;5,5,COUNT(E73:L73))</f>
        <v>1</v>
      </c>
      <c r="O73" s="101">
        <f>M73/N73</f>
        <v>77</v>
      </c>
    </row>
    <row r="74" spans="2:15">
      <c r="B74" t="s">
        <v>131</v>
      </c>
      <c r="C74" s="288" t="s">
        <v>8</v>
      </c>
      <c r="D74" s="288" t="s">
        <v>340</v>
      </c>
      <c r="E74" s="290"/>
      <c r="F74" s="384">
        <v>75</v>
      </c>
      <c r="M74" s="102">
        <f>IFERROR(LARGE($E74:$L74,1),0)+IFERROR(LARGE($E74:$L74,2),0)+IFERROR(LARGE($E74:$L74,3),0)+IFERROR(LARGE($E74:$L74,4),0)+IFERROR(LARGE($E74:$L74,5),0)</f>
        <v>75</v>
      </c>
      <c r="N74" s="102">
        <f>IF(COUNT(E74:L74)&gt;5,5,COUNT(E74:L74))</f>
        <v>1</v>
      </c>
      <c r="O74" s="101">
        <f>M74/N74</f>
        <v>75</v>
      </c>
    </row>
    <row r="75" spans="2:15">
      <c r="B75" t="s">
        <v>376</v>
      </c>
      <c r="C75" s="288" t="s">
        <v>8</v>
      </c>
      <c r="D75" s="288" t="s">
        <v>20</v>
      </c>
      <c r="E75" s="290"/>
      <c r="F75" s="384">
        <v>73</v>
      </c>
      <c r="M75" s="102">
        <f>IFERROR(LARGE($E75:$L75,1),0)+IFERROR(LARGE($E75:$L75,2),0)+IFERROR(LARGE($E75:$L75,3),0)+IFERROR(LARGE($E75:$L75,4),0)+IFERROR(LARGE($E75:$L75,5),0)</f>
        <v>73</v>
      </c>
      <c r="N75" s="102">
        <f>IF(COUNT(E75:L75)&gt;5,5,COUNT(E75:L75))</f>
        <v>1</v>
      </c>
      <c r="O75" s="101">
        <f>M75/N75</f>
        <v>73</v>
      </c>
    </row>
    <row r="76" spans="2:15">
      <c r="M76" s="102"/>
      <c r="N76" s="102"/>
      <c r="O76" s="101"/>
    </row>
    <row r="77" spans="2:15">
      <c r="M77" s="102"/>
      <c r="N77" s="102"/>
      <c r="O77" s="101"/>
    </row>
    <row r="78" spans="2:15">
      <c r="M78" s="102"/>
      <c r="N78" s="102"/>
      <c r="O78" s="101"/>
    </row>
    <row r="79" spans="2:15">
      <c r="M79" s="102"/>
      <c r="N79" s="102"/>
      <c r="O79" s="101"/>
    </row>
    <row r="80" spans="2:15">
      <c r="M80" s="102"/>
      <c r="N80" s="102"/>
      <c r="O80" s="101"/>
    </row>
    <row r="81" spans="13:15">
      <c r="M81" s="102"/>
      <c r="N81" s="102"/>
      <c r="O81" s="101"/>
    </row>
    <row r="82" spans="13:15">
      <c r="M82" s="102"/>
      <c r="N82" s="102"/>
      <c r="O82" s="101"/>
    </row>
    <row r="83" spans="13:15">
      <c r="M83" s="102"/>
      <c r="N83" s="102"/>
      <c r="O83" s="101"/>
    </row>
    <row r="84" spans="13:15">
      <c r="M84" s="102"/>
      <c r="N84" s="102"/>
      <c r="O84" s="101"/>
    </row>
    <row r="85" spans="13:15">
      <c r="M85" s="102"/>
      <c r="N85" s="102"/>
      <c r="O85" s="101"/>
    </row>
    <row r="86" spans="13:15">
      <c r="M86" s="102"/>
      <c r="N86" s="102"/>
      <c r="O86" s="101"/>
    </row>
    <row r="87" spans="13:15">
      <c r="M87" s="102"/>
      <c r="N87" s="102"/>
      <c r="O87" s="101"/>
    </row>
    <row r="88" spans="13:15">
      <c r="M88" s="102"/>
      <c r="N88" s="102"/>
      <c r="O88" s="101"/>
    </row>
    <row r="89" spans="13:15">
      <c r="M89" s="102"/>
      <c r="N89" s="102"/>
      <c r="O89" s="101"/>
    </row>
    <row r="90" spans="13:15">
      <c r="M90" s="102"/>
      <c r="N90" s="102"/>
      <c r="O90" s="101"/>
    </row>
    <row r="91" spans="13:15">
      <c r="M91" s="102"/>
      <c r="N91" s="102"/>
      <c r="O91" s="101"/>
    </row>
    <row r="92" spans="13:15">
      <c r="M92" s="102"/>
      <c r="N92" s="102"/>
      <c r="O92" s="101"/>
    </row>
    <row r="93" spans="13:15">
      <c r="M93" s="102"/>
      <c r="N93" s="102"/>
      <c r="O93" s="101"/>
    </row>
    <row r="94" spans="13:15">
      <c r="M94" s="102"/>
      <c r="N94" s="102"/>
      <c r="O94" s="101"/>
    </row>
    <row r="95" spans="13:15">
      <c r="M95" s="102"/>
      <c r="N95" s="102"/>
      <c r="O95" s="101"/>
    </row>
    <row r="96" spans="13:15">
      <c r="M96" s="102"/>
      <c r="N96" s="102"/>
      <c r="O96" s="101"/>
    </row>
    <row r="97" spans="7:15">
      <c r="M97" s="102"/>
      <c r="N97" s="102"/>
      <c r="O97" s="101"/>
    </row>
    <row r="98" spans="7:15">
      <c r="M98" s="102"/>
      <c r="N98" s="102"/>
      <c r="O98" s="101"/>
    </row>
    <row r="99" spans="7:15">
      <c r="M99" s="102"/>
      <c r="N99" s="102"/>
      <c r="O99" s="101"/>
    </row>
    <row r="100" spans="7:15">
      <c r="M100" s="102"/>
      <c r="N100" s="102"/>
      <c r="O100" s="101"/>
    </row>
    <row r="101" spans="7:15">
      <c r="M101" s="102"/>
      <c r="N101" s="102"/>
      <c r="O101" s="101"/>
    </row>
    <row r="102" spans="7:15">
      <c r="M102" s="102"/>
      <c r="N102" s="102"/>
      <c r="O102" s="101"/>
    </row>
    <row r="103" spans="7:15">
      <c r="G103" s="1"/>
      <c r="M103" s="102"/>
      <c r="N103" s="102"/>
      <c r="O103" s="101"/>
    </row>
    <row r="104" spans="7:15">
      <c r="M104" s="102"/>
      <c r="N104" s="102"/>
      <c r="O104" s="101"/>
    </row>
    <row r="105" spans="7:15">
      <c r="M105" s="102"/>
      <c r="N105" s="102"/>
      <c r="O105" s="101"/>
    </row>
    <row r="106" spans="7:15">
      <c r="M106" s="102"/>
      <c r="N106" s="102"/>
      <c r="O106" s="101"/>
    </row>
    <row r="107" spans="7:15">
      <c r="M107" s="102"/>
      <c r="N107" s="102"/>
      <c r="O107" s="101"/>
    </row>
    <row r="108" spans="7:15">
      <c r="M108" s="102"/>
      <c r="N108" s="102"/>
      <c r="O108" s="101"/>
    </row>
    <row r="109" spans="7:15">
      <c r="M109" s="102"/>
      <c r="N109" s="102"/>
      <c r="O109" s="101"/>
    </row>
    <row r="110" spans="7:15">
      <c r="M110" s="102"/>
      <c r="N110" s="102"/>
      <c r="O110" s="101"/>
    </row>
    <row r="111" spans="7:15">
      <c r="M111" s="102"/>
      <c r="N111" s="102"/>
      <c r="O111" s="101"/>
    </row>
    <row r="112" spans="7:15">
      <c r="M112" s="102"/>
      <c r="N112" s="102"/>
      <c r="O112" s="101"/>
    </row>
    <row r="113" spans="13:15">
      <c r="M113" s="102"/>
      <c r="N113" s="102"/>
      <c r="O113" s="101"/>
    </row>
    <row r="114" spans="13:15">
      <c r="M114" s="102"/>
      <c r="N114" s="102"/>
      <c r="O114" s="101"/>
    </row>
    <row r="115" spans="13:15">
      <c r="M115" s="102"/>
      <c r="N115" s="102"/>
      <c r="O115" s="101"/>
    </row>
    <row r="116" spans="13:15">
      <c r="M116" s="102"/>
      <c r="N116" s="102"/>
      <c r="O116" s="101"/>
    </row>
    <row r="117" spans="13:15">
      <c r="M117" s="102"/>
      <c r="N117" s="102"/>
      <c r="O117" s="101"/>
    </row>
    <row r="118" spans="13:15">
      <c r="M118" s="102"/>
      <c r="N118" s="102"/>
      <c r="O118" s="101"/>
    </row>
    <row r="119" spans="13:15">
      <c r="M119" s="102"/>
      <c r="N119" s="102"/>
      <c r="O119" s="101"/>
    </row>
    <row r="120" spans="13:15">
      <c r="M120" s="102"/>
      <c r="N120" s="102"/>
      <c r="O120" s="101"/>
    </row>
    <row r="121" spans="13:15">
      <c r="M121" s="102"/>
      <c r="N121" s="102"/>
      <c r="O121" s="101"/>
    </row>
    <row r="122" spans="13:15">
      <c r="M122" s="102"/>
      <c r="N122" s="102"/>
      <c r="O122" s="101"/>
    </row>
    <row r="123" spans="13:15">
      <c r="M123" s="102"/>
      <c r="N123" s="102"/>
      <c r="O123" s="101"/>
    </row>
    <row r="124" spans="13:15">
      <c r="M124" s="102"/>
      <c r="N124" s="102"/>
      <c r="O124" s="101"/>
    </row>
    <row r="125" spans="13:15">
      <c r="M125" s="102"/>
      <c r="N125" s="102"/>
      <c r="O125" s="101"/>
    </row>
    <row r="126" spans="13:15">
      <c r="M126" s="102"/>
      <c r="N126" s="102"/>
      <c r="O126" s="101"/>
    </row>
    <row r="127" spans="13:15">
      <c r="M127" s="102"/>
      <c r="N127" s="102"/>
      <c r="O127" s="101"/>
    </row>
    <row r="128" spans="13:15">
      <c r="M128" s="102"/>
      <c r="N128" s="102"/>
      <c r="O128" s="101"/>
    </row>
    <row r="129" spans="13:15">
      <c r="M129" s="102"/>
      <c r="N129" s="102"/>
      <c r="O129" s="101"/>
    </row>
    <row r="130" spans="13:15">
      <c r="M130" s="102"/>
      <c r="N130" s="102"/>
      <c r="O130" s="101"/>
    </row>
    <row r="131" spans="13:15">
      <c r="M131" s="102"/>
      <c r="N131" s="102"/>
      <c r="O131" s="101"/>
    </row>
    <row r="132" spans="13:15">
      <c r="M132" s="102"/>
      <c r="N132" s="102"/>
      <c r="O132" s="101"/>
    </row>
    <row r="133" spans="13:15">
      <c r="M133" s="102"/>
      <c r="N133" s="102"/>
      <c r="O133" s="101"/>
    </row>
    <row r="134" spans="13:15">
      <c r="M134" s="102"/>
      <c r="N134" s="102"/>
      <c r="O134" s="101"/>
    </row>
    <row r="135" spans="13:15">
      <c r="M135" s="102"/>
      <c r="N135" s="102"/>
      <c r="O135" s="101"/>
    </row>
    <row r="136" spans="13:15">
      <c r="M136" s="102"/>
      <c r="N136" s="102"/>
      <c r="O136" s="101"/>
    </row>
    <row r="137" spans="13:15">
      <c r="M137" s="102"/>
      <c r="N137" s="102"/>
      <c r="O137" s="101"/>
    </row>
    <row r="138" spans="13:15">
      <c r="M138" s="102"/>
      <c r="N138" s="102"/>
      <c r="O138" s="101"/>
    </row>
    <row r="139" spans="13:15">
      <c r="M139" s="102"/>
      <c r="N139" s="102"/>
      <c r="O139" s="101"/>
    </row>
    <row r="140" spans="13:15">
      <c r="M140" s="102"/>
      <c r="N140" s="102"/>
      <c r="O140" s="101"/>
    </row>
    <row r="141" spans="13:15">
      <c r="M141" s="102"/>
      <c r="N141" s="102"/>
      <c r="O141" s="101"/>
    </row>
    <row r="142" spans="13:15">
      <c r="M142" s="102"/>
      <c r="N142" s="102"/>
      <c r="O142" s="101"/>
    </row>
    <row r="143" spans="13:15">
      <c r="M143" s="102"/>
      <c r="N143" s="102"/>
      <c r="O143" s="101"/>
    </row>
    <row r="144" spans="13:15">
      <c r="M144" s="102"/>
      <c r="N144" s="102"/>
      <c r="O144" s="101"/>
    </row>
    <row r="145" spans="13:15">
      <c r="M145" s="102"/>
      <c r="N145" s="102"/>
      <c r="O145" s="101"/>
    </row>
    <row r="146" spans="13:15">
      <c r="M146" s="102"/>
      <c r="N146" s="102"/>
      <c r="O146" s="101"/>
    </row>
    <row r="147" spans="13:15">
      <c r="M147" s="102"/>
      <c r="N147" s="102"/>
      <c r="O147" s="101"/>
    </row>
    <row r="148" spans="13:15">
      <c r="M148" s="102"/>
      <c r="N148" s="102"/>
      <c r="O148" s="101"/>
    </row>
    <row r="149" spans="13:15">
      <c r="M149" s="102"/>
      <c r="N149" s="102"/>
      <c r="O149" s="101"/>
    </row>
    <row r="150" spans="13:15">
      <c r="M150" s="102"/>
      <c r="N150" s="102"/>
      <c r="O150" s="101"/>
    </row>
    <row r="151" spans="13:15">
      <c r="M151" s="102"/>
      <c r="N151" s="102"/>
      <c r="O151" s="101"/>
    </row>
    <row r="152" spans="13:15">
      <c r="M152" s="102"/>
      <c r="N152" s="102"/>
      <c r="O152" s="101"/>
    </row>
    <row r="153" spans="13:15">
      <c r="M153" s="102"/>
      <c r="N153" s="102"/>
      <c r="O153" s="101"/>
    </row>
    <row r="154" spans="13:15">
      <c r="M154" s="102"/>
      <c r="N154" s="102"/>
      <c r="O154" s="101"/>
    </row>
    <row r="155" spans="13:15">
      <c r="M155" s="102"/>
      <c r="N155" s="102"/>
      <c r="O155" s="101"/>
    </row>
    <row r="156" spans="13:15">
      <c r="M156" s="102"/>
      <c r="N156" s="102"/>
      <c r="O156" s="101"/>
    </row>
    <row r="157" spans="13:15">
      <c r="M157" s="102"/>
      <c r="N157" s="102"/>
      <c r="O157" s="101"/>
    </row>
    <row r="158" spans="13:15">
      <c r="M158" s="102"/>
      <c r="N158" s="102"/>
      <c r="O158" s="101"/>
    </row>
    <row r="159" spans="13:15">
      <c r="M159" s="102"/>
      <c r="N159" s="102"/>
      <c r="O159" s="101"/>
    </row>
    <row r="160" spans="13:15">
      <c r="M160" s="102"/>
      <c r="N160" s="102"/>
      <c r="O160" s="101"/>
    </row>
    <row r="161" spans="13:15">
      <c r="M161" s="102"/>
      <c r="N161" s="102"/>
      <c r="O161" s="101"/>
    </row>
    <row r="162" spans="13:15">
      <c r="M162" s="102"/>
      <c r="N162" s="102"/>
      <c r="O162" s="101"/>
    </row>
    <row r="163" spans="13:15">
      <c r="M163" s="102"/>
      <c r="N163" s="102"/>
      <c r="O163" s="101"/>
    </row>
    <row r="164" spans="13:15">
      <c r="M164" s="102"/>
      <c r="N164" s="102"/>
      <c r="O164" s="101"/>
    </row>
    <row r="165" spans="13:15">
      <c r="M165" s="102"/>
      <c r="N165" s="102"/>
      <c r="O165" s="101"/>
    </row>
    <row r="166" spans="13:15">
      <c r="M166" s="102"/>
      <c r="N166" s="102"/>
      <c r="O166" s="101"/>
    </row>
    <row r="167" spans="13:15">
      <c r="M167" s="102"/>
      <c r="N167" s="102"/>
      <c r="O167" s="101"/>
    </row>
    <row r="168" spans="13:15">
      <c r="M168" s="102"/>
      <c r="N168" s="102"/>
      <c r="O168" s="101"/>
    </row>
    <row r="169" spans="13:15">
      <c r="M169" s="102"/>
      <c r="N169" s="102"/>
      <c r="O169" s="101"/>
    </row>
    <row r="170" spans="13:15">
      <c r="M170" s="102"/>
      <c r="N170" s="102"/>
      <c r="O170" s="101"/>
    </row>
    <row r="171" spans="13:15">
      <c r="M171" s="102"/>
      <c r="N171" s="102"/>
      <c r="O171" s="101"/>
    </row>
    <row r="172" spans="13:15">
      <c r="M172" s="102"/>
      <c r="N172" s="102"/>
      <c r="O172" s="101"/>
    </row>
    <row r="173" spans="13:15">
      <c r="M173" s="102"/>
      <c r="N173" s="102"/>
      <c r="O173" s="101"/>
    </row>
    <row r="174" spans="13:15">
      <c r="M174" s="102"/>
      <c r="N174" s="102"/>
      <c r="O174" s="101"/>
    </row>
    <row r="175" spans="13:15">
      <c r="M175" s="102"/>
      <c r="N175" s="102"/>
      <c r="O175" s="101"/>
    </row>
    <row r="176" spans="13:15">
      <c r="M176" s="102"/>
      <c r="N176" s="102"/>
      <c r="O176" s="101"/>
    </row>
    <row r="177" spans="13:15">
      <c r="M177" s="102"/>
      <c r="N177" s="102"/>
      <c r="O177" s="101"/>
    </row>
    <row r="178" spans="13:15">
      <c r="M178" s="102"/>
      <c r="N178" s="102"/>
      <c r="O178" s="101"/>
    </row>
    <row r="179" spans="13:15">
      <c r="M179" s="102"/>
      <c r="N179" s="102"/>
      <c r="O179" s="101"/>
    </row>
    <row r="180" spans="13:15">
      <c r="M180" s="102"/>
      <c r="N180" s="102"/>
      <c r="O180" s="101"/>
    </row>
    <row r="181" spans="13:15">
      <c r="M181" s="102"/>
      <c r="N181" s="102"/>
      <c r="O181" s="101"/>
    </row>
    <row r="182" spans="13:15">
      <c r="M182" s="102"/>
      <c r="N182" s="102"/>
      <c r="O182" s="101"/>
    </row>
    <row r="183" spans="13:15">
      <c r="M183" s="102"/>
      <c r="N183" s="102"/>
      <c r="O183" s="101"/>
    </row>
    <row r="184" spans="13:15">
      <c r="M184" s="102"/>
      <c r="N184" s="102"/>
      <c r="O184" s="101"/>
    </row>
    <row r="185" spans="13:15">
      <c r="M185" s="102"/>
      <c r="N185" s="102"/>
      <c r="O185" s="101"/>
    </row>
    <row r="186" spans="13:15">
      <c r="M186" s="102"/>
      <c r="N186" s="102"/>
      <c r="O186" s="101"/>
    </row>
    <row r="187" spans="13:15">
      <c r="M187" s="102"/>
      <c r="N187" s="102"/>
      <c r="O187" s="101"/>
    </row>
    <row r="188" spans="13:15">
      <c r="M188" s="102"/>
      <c r="N188" s="102"/>
      <c r="O188" s="101"/>
    </row>
    <row r="189" spans="13:15">
      <c r="M189" s="102"/>
      <c r="N189" s="102"/>
      <c r="O189" s="101"/>
    </row>
    <row r="190" spans="13:15">
      <c r="M190" s="102"/>
      <c r="N190" s="102"/>
      <c r="O190" s="101"/>
    </row>
    <row r="191" spans="13:15">
      <c r="M191" s="102"/>
      <c r="N191" s="102"/>
      <c r="O191" s="101"/>
    </row>
    <row r="192" spans="13:15">
      <c r="M192" s="102"/>
      <c r="N192" s="102"/>
      <c r="O192" s="101"/>
    </row>
    <row r="193" spans="13:15">
      <c r="M193" s="102"/>
      <c r="N193" s="102"/>
      <c r="O193" s="101"/>
    </row>
    <row r="194" spans="13:15">
      <c r="M194" s="102"/>
      <c r="N194" s="102"/>
      <c r="O194" s="101"/>
    </row>
    <row r="195" spans="13:15">
      <c r="M195" s="102"/>
      <c r="N195" s="102"/>
      <c r="O195" s="101"/>
    </row>
    <row r="196" spans="13:15">
      <c r="M196" s="102"/>
      <c r="N196" s="102"/>
      <c r="O196" s="101"/>
    </row>
    <row r="197" spans="13:15">
      <c r="M197" s="102"/>
      <c r="N197" s="102"/>
      <c r="O197" s="101"/>
    </row>
    <row r="198" spans="13:15">
      <c r="M198" s="102"/>
      <c r="N198" s="102"/>
      <c r="O198" s="101"/>
    </row>
    <row r="199" spans="13:15">
      <c r="M199" s="102"/>
      <c r="N199" s="102"/>
      <c r="O199" s="101"/>
    </row>
    <row r="200" spans="13:15">
      <c r="M200" s="102"/>
      <c r="N200" s="102"/>
      <c r="O200" s="101"/>
    </row>
    <row r="201" spans="13:15">
      <c r="M201" s="102"/>
      <c r="N201" s="102"/>
      <c r="O201" s="101"/>
    </row>
    <row r="202" spans="13:15">
      <c r="M202" s="102"/>
      <c r="N202" s="102"/>
      <c r="O202" s="101"/>
    </row>
    <row r="203" spans="13:15">
      <c r="M203" s="102"/>
      <c r="N203" s="102"/>
      <c r="O203" s="101"/>
    </row>
    <row r="204" spans="13:15">
      <c r="M204" s="102"/>
      <c r="N204" s="102"/>
      <c r="O204" s="101"/>
    </row>
    <row r="205" spans="13:15">
      <c r="M205" s="102"/>
      <c r="N205" s="102"/>
      <c r="O205" s="101"/>
    </row>
    <row r="206" spans="13:15">
      <c r="M206" s="102"/>
      <c r="N206" s="102"/>
      <c r="O206" s="101"/>
    </row>
    <row r="207" spans="13:15">
      <c r="M207" s="102"/>
      <c r="N207" s="102"/>
      <c r="O207" s="101"/>
    </row>
    <row r="208" spans="13:15">
      <c r="M208" s="102"/>
      <c r="N208" s="102"/>
      <c r="O208" s="101"/>
    </row>
    <row r="209" spans="13:15">
      <c r="M209" s="102"/>
      <c r="N209" s="102"/>
      <c r="O209" s="101"/>
    </row>
    <row r="210" spans="13:15">
      <c r="M210" s="102"/>
      <c r="N210" s="102"/>
      <c r="O210" s="101"/>
    </row>
    <row r="211" spans="13:15">
      <c r="M211" s="102"/>
      <c r="N211" s="102"/>
      <c r="O211" s="101"/>
    </row>
    <row r="212" spans="13:15">
      <c r="M212" s="102"/>
      <c r="N212" s="102"/>
      <c r="O212" s="101"/>
    </row>
    <row r="213" spans="13:15">
      <c r="M213" s="102"/>
      <c r="N213" s="102"/>
      <c r="O213" s="101"/>
    </row>
    <row r="214" spans="13:15">
      <c r="M214" s="102"/>
      <c r="N214" s="102"/>
      <c r="O214" s="101"/>
    </row>
    <row r="215" spans="13:15">
      <c r="M215" s="102"/>
      <c r="N215" s="102"/>
      <c r="O215" s="101"/>
    </row>
    <row r="216" spans="13:15">
      <c r="M216" s="102"/>
      <c r="N216" s="102"/>
      <c r="O216" s="101"/>
    </row>
    <row r="217" spans="13:15">
      <c r="M217" s="102"/>
      <c r="N217" s="102"/>
      <c r="O217" s="101"/>
    </row>
    <row r="218" spans="13:15">
      <c r="M218" s="102"/>
      <c r="N218" s="102"/>
      <c r="O218" s="101"/>
    </row>
    <row r="219" spans="13:15">
      <c r="M219" s="102"/>
      <c r="N219" s="102"/>
      <c r="O219" s="101"/>
    </row>
    <row r="220" spans="13:15">
      <c r="M220" s="102"/>
      <c r="N220" s="102"/>
      <c r="O220" s="101"/>
    </row>
    <row r="221" spans="13:15">
      <c r="M221" s="102"/>
      <c r="N221" s="102"/>
      <c r="O221" s="101"/>
    </row>
    <row r="222" spans="13:15">
      <c r="M222" s="102"/>
      <c r="N222" s="102"/>
      <c r="O222" s="101"/>
    </row>
    <row r="223" spans="13:15">
      <c r="M223" s="102"/>
      <c r="N223" s="102"/>
      <c r="O223" s="101"/>
    </row>
    <row r="224" spans="13:15">
      <c r="M224" s="102"/>
      <c r="N224" s="102"/>
      <c r="O224" s="101"/>
    </row>
    <row r="225" spans="13:15">
      <c r="M225" s="102"/>
      <c r="N225" s="102"/>
      <c r="O225" s="101"/>
    </row>
    <row r="226" spans="13:15">
      <c r="M226" s="102"/>
      <c r="N226" s="102"/>
      <c r="O226" s="101"/>
    </row>
    <row r="227" spans="13:15">
      <c r="M227" s="102"/>
      <c r="N227" s="102"/>
      <c r="O227" s="101"/>
    </row>
    <row r="228" spans="13:15">
      <c r="M228" s="102"/>
      <c r="N228" s="102"/>
      <c r="O228" s="101"/>
    </row>
    <row r="229" spans="13:15">
      <c r="M229" s="102"/>
      <c r="N229" s="102"/>
      <c r="O229" s="101"/>
    </row>
    <row r="230" spans="13:15">
      <c r="M230" s="102"/>
      <c r="N230" s="102"/>
      <c r="O230" s="101"/>
    </row>
    <row r="231" spans="13:15">
      <c r="M231" s="102"/>
      <c r="N231" s="102"/>
      <c r="O231" s="101"/>
    </row>
    <row r="232" spans="13:15">
      <c r="M232" s="102"/>
      <c r="N232" s="102"/>
      <c r="O232" s="101"/>
    </row>
    <row r="233" spans="13:15">
      <c r="M233" s="102"/>
      <c r="N233" s="102"/>
      <c r="O233" s="101"/>
    </row>
    <row r="234" spans="13:15">
      <c r="M234" s="102"/>
      <c r="N234" s="102"/>
      <c r="O234" s="101"/>
    </row>
    <row r="235" spans="13:15">
      <c r="M235" s="102"/>
      <c r="N235" s="102"/>
      <c r="O235" s="101"/>
    </row>
  </sheetData>
  <sortState xmlns:xlrd2="http://schemas.microsoft.com/office/spreadsheetml/2017/richdata2" ref="B3:O75">
    <sortCondition descending="1" ref="M3:M75"/>
  </sortState>
  <mergeCells count="12">
    <mergeCell ref="B1:C1"/>
    <mergeCell ref="O1:O2"/>
    <mergeCell ref="N1:N2"/>
    <mergeCell ref="E1:E2"/>
    <mergeCell ref="F1:F2"/>
    <mergeCell ref="G1:G2"/>
    <mergeCell ref="H1:H2"/>
    <mergeCell ref="I1:I2"/>
    <mergeCell ref="L1:L2"/>
    <mergeCell ref="M1:M2"/>
    <mergeCell ref="J1:J2"/>
    <mergeCell ref="K1:K2"/>
  </mergeCells>
  <pageMargins left="0.7" right="0.7" top="0.75" bottom="0.75" header="0.3" footer="0.3"/>
  <pageSetup paperSize="9" orientation="portrait" horizontalDpi="4294967293" verticalDpi="4294967293" r:id="rId1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B1:AE94"/>
  <sheetViews>
    <sheetView tabSelected="1" zoomScale="115" zoomScaleNormal="115" workbookViewId="0">
      <pane xSplit="4" ySplit="2" topLeftCell="E3" activePane="bottomRight" state="frozen"/>
      <selection pane="topRight" activeCell="E1" sqref="E1"/>
      <selection pane="bottomLeft" activeCell="A3" sqref="A3"/>
      <selection pane="bottomRight" activeCell="D26" sqref="D26"/>
    </sheetView>
  </sheetViews>
  <sheetFormatPr defaultRowHeight="15"/>
  <cols>
    <col min="1" max="1" width="2.28515625" customWidth="1"/>
    <col min="2" max="2" width="23.5703125" customWidth="1"/>
    <col min="3" max="3" width="12.28515625" style="388" bestFit="1" customWidth="1"/>
    <col min="4" max="4" width="5.42578125" style="1" bestFit="1" customWidth="1"/>
    <col min="5" max="12" width="6.5703125" style="1" customWidth="1"/>
    <col min="13" max="15" width="6.5703125" customWidth="1"/>
    <col min="16" max="16" width="9" bestFit="1" customWidth="1"/>
    <col min="17" max="17" width="13.5703125" bestFit="1" customWidth="1"/>
    <col min="22" max="23" width="9.140625" style="1"/>
  </cols>
  <sheetData>
    <row r="1" spans="2:31" ht="31.5" customHeight="1">
      <c r="B1" s="452" t="s">
        <v>0</v>
      </c>
      <c r="C1" s="452"/>
      <c r="D1" s="2"/>
      <c r="E1" s="464" t="str">
        <f>Yellow!E2</f>
        <v>Penrith Beacon (BL)</v>
      </c>
      <c r="F1" s="464" t="str">
        <f>Yellow!F2</f>
        <v>Loughrigg (LOC)</v>
      </c>
      <c r="G1" s="464" t="str">
        <f>Yellow!G2</f>
        <v>Lank Rigg (WCOC)</v>
      </c>
      <c r="H1" s="464" t="str">
        <f>Yellow!H2</f>
        <v>Ling Fell (WCOC)</v>
      </c>
      <c r="I1" s="464" t="str">
        <f>Yellow!I2</f>
        <v>Harter Fell (LOC)</v>
      </c>
      <c r="J1" s="464" t="str">
        <f>Yellow!J2</f>
        <v>Faulds Brow (BL)</v>
      </c>
      <c r="K1" s="464" t="str">
        <f>Yellow!K2</f>
        <v>Latrigg &amp; Greta Gorge (WCOC)</v>
      </c>
      <c r="L1" s="464">
        <f>Yellow!L2</f>
        <v>0</v>
      </c>
      <c r="M1" s="464" t="s">
        <v>85</v>
      </c>
      <c r="N1" s="464" t="s">
        <v>106</v>
      </c>
      <c r="O1" s="464" t="s">
        <v>107</v>
      </c>
      <c r="P1" s="3"/>
      <c r="Q1" s="3"/>
    </row>
    <row r="2" spans="2:31" ht="51" customHeight="1">
      <c r="B2" s="4" t="s">
        <v>1</v>
      </c>
      <c r="C2" s="458" t="s">
        <v>2</v>
      </c>
      <c r="D2" s="5" t="s">
        <v>108</v>
      </c>
      <c r="E2" s="465"/>
      <c r="F2" s="465"/>
      <c r="G2" s="465"/>
      <c r="H2" s="465"/>
      <c r="I2" s="465"/>
      <c r="J2" s="465"/>
      <c r="K2" s="465"/>
      <c r="L2" s="465"/>
      <c r="M2" s="464" t="s">
        <v>85</v>
      </c>
      <c r="N2" s="464"/>
      <c r="O2" s="464"/>
      <c r="P2" s="6"/>
      <c r="Q2" s="6"/>
      <c r="V2" s="103"/>
      <c r="W2" s="103"/>
      <c r="X2" s="103"/>
      <c r="Y2" s="103"/>
      <c r="Z2" s="103"/>
      <c r="AA2" s="103"/>
      <c r="AB2" s="103"/>
      <c r="AC2" s="103"/>
      <c r="AD2" s="103"/>
      <c r="AE2" s="103"/>
    </row>
    <row r="3" spans="2:31">
      <c r="B3" s="288" t="s">
        <v>127</v>
      </c>
      <c r="C3" s="342" t="s">
        <v>4</v>
      </c>
      <c r="D3" s="288" t="s">
        <v>7</v>
      </c>
      <c r="E3" s="384">
        <v>94</v>
      </c>
      <c r="F3" s="1">
        <v>99</v>
      </c>
      <c r="G3" s="1">
        <v>89</v>
      </c>
      <c r="H3" s="383">
        <v>99</v>
      </c>
      <c r="I3" s="384">
        <v>98</v>
      </c>
      <c r="J3" s="384">
        <v>98</v>
      </c>
      <c r="K3" s="1">
        <v>99</v>
      </c>
      <c r="M3" s="102">
        <f>IFERROR(LARGE($E3:$L3,1),0)+IFERROR(LARGE($E3:$L3,2),0)+IFERROR(LARGE($E3:$L3,3),0)+IFERROR(LARGE($E3:$L3,4),0)+IFERROR(LARGE($E3:$L3,5),0)</f>
        <v>493</v>
      </c>
      <c r="N3" s="102">
        <f>IF(COUNT(E3:L3)&gt;5,5,COUNT(E3:L3))</f>
        <v>5</v>
      </c>
      <c r="O3" s="257">
        <f>M3/N3</f>
        <v>98.6</v>
      </c>
      <c r="V3" s="251"/>
      <c r="W3" s="348"/>
    </row>
    <row r="4" spans="2:31">
      <c r="B4" s="288" t="s">
        <v>164</v>
      </c>
      <c r="C4" s="342" t="s">
        <v>4</v>
      </c>
      <c r="D4" s="288" t="s">
        <v>7</v>
      </c>
      <c r="E4" s="384">
        <v>97</v>
      </c>
      <c r="F4" s="1">
        <v>98</v>
      </c>
      <c r="G4" s="384">
        <v>97</v>
      </c>
      <c r="H4" s="384">
        <v>98</v>
      </c>
      <c r="I4" s="384">
        <v>94</v>
      </c>
      <c r="J4" s="384"/>
      <c r="K4" s="1">
        <v>96</v>
      </c>
      <c r="M4" s="102">
        <f>IFERROR(LARGE($E4:$L4,1),0)+IFERROR(LARGE($E4:$L4,2),0)+IFERROR(LARGE($E4:$L4,3),0)+IFERROR(LARGE($E4:$L4,4),0)+IFERROR(LARGE($E4:$L4,5),0)</f>
        <v>486</v>
      </c>
      <c r="N4" s="102">
        <f>IF(COUNT(E4:L4)&gt;5,5,COUNT(E4:L4))</f>
        <v>5</v>
      </c>
      <c r="O4" s="257">
        <f>M4/N4</f>
        <v>97.2</v>
      </c>
      <c r="V4" s="251"/>
      <c r="W4" s="348"/>
    </row>
    <row r="5" spans="2:31">
      <c r="B5" s="288" t="s">
        <v>14</v>
      </c>
      <c r="C5" s="342" t="s">
        <v>10</v>
      </c>
      <c r="D5" s="288" t="s">
        <v>19</v>
      </c>
      <c r="E5" s="384">
        <v>85</v>
      </c>
      <c r="H5" s="384">
        <v>94</v>
      </c>
      <c r="I5" s="384">
        <v>96</v>
      </c>
      <c r="J5" s="384">
        <v>91</v>
      </c>
      <c r="K5" s="1">
        <v>93</v>
      </c>
      <c r="M5" s="102">
        <f>IFERROR(LARGE($E5:$L5,1),0)+IFERROR(LARGE($E5:$L5,2),0)+IFERROR(LARGE($E5:$L5,3),0)+IFERROR(LARGE($E5:$L5,4),0)+IFERROR(LARGE($E5:$L5,5),0)</f>
        <v>459</v>
      </c>
      <c r="N5" s="102">
        <f>IF(COUNT(E5:L5)&gt;5,5,COUNT(E5:L5))</f>
        <v>5</v>
      </c>
      <c r="O5" s="257">
        <f>M5/N5</f>
        <v>91.8</v>
      </c>
      <c r="V5" s="251"/>
      <c r="W5" s="348"/>
    </row>
    <row r="6" spans="2:31">
      <c r="B6" s="288" t="s">
        <v>121</v>
      </c>
      <c r="C6" s="342" t="s">
        <v>10</v>
      </c>
      <c r="D6" s="288" t="s">
        <v>18</v>
      </c>
      <c r="E6" s="384">
        <v>89</v>
      </c>
      <c r="G6" s="1">
        <v>92</v>
      </c>
      <c r="H6" s="384">
        <v>93</v>
      </c>
      <c r="J6" s="384">
        <v>94</v>
      </c>
      <c r="K6" s="1">
        <v>89</v>
      </c>
      <c r="M6" s="102">
        <f>IFERROR(LARGE($E6:$L6,1),0)+IFERROR(LARGE($E6:$L6,2),0)+IFERROR(LARGE($E6:$L6,3),0)+IFERROR(LARGE($E6:$L6,4),0)+IFERROR(LARGE($E6:$L6,5),0)</f>
        <v>457</v>
      </c>
      <c r="N6" s="102">
        <f>IF(COUNT(E6:L6)&gt;5,5,COUNT(E6:L6))</f>
        <v>5</v>
      </c>
      <c r="O6" s="257">
        <f>M6/N6</f>
        <v>91.4</v>
      </c>
      <c r="V6" s="251"/>
      <c r="W6" s="348"/>
    </row>
    <row r="7" spans="2:31">
      <c r="B7" s="288" t="s">
        <v>31</v>
      </c>
      <c r="C7" s="342" t="s">
        <v>4</v>
      </c>
      <c r="D7" s="288" t="s">
        <v>7</v>
      </c>
      <c r="E7" s="384">
        <v>87</v>
      </c>
      <c r="F7" s="1">
        <v>91</v>
      </c>
      <c r="H7" s="384">
        <v>95</v>
      </c>
      <c r="K7" s="1">
        <v>92</v>
      </c>
      <c r="M7" s="102">
        <f>IFERROR(LARGE($E7:$L7,1),0)+IFERROR(LARGE($E7:$L7,2),0)+IFERROR(LARGE($E7:$L7,3),0)+IFERROR(LARGE($E7:$L7,4),0)+IFERROR(LARGE($E7:$L7,5),0)</f>
        <v>365</v>
      </c>
      <c r="N7" s="102">
        <f>IF(COUNT(E7:L7)&gt;5,5,COUNT(E7:L7))</f>
        <v>4</v>
      </c>
      <c r="O7" s="257">
        <f>M7/N7</f>
        <v>91.25</v>
      </c>
    </row>
    <row r="8" spans="2:31">
      <c r="B8" s="288" t="s">
        <v>165</v>
      </c>
      <c r="C8" s="342" t="s">
        <v>10</v>
      </c>
      <c r="D8" s="288" t="s">
        <v>5</v>
      </c>
      <c r="E8" s="384">
        <v>91</v>
      </c>
      <c r="F8" s="1">
        <v>94</v>
      </c>
      <c r="J8" s="1">
        <v>88</v>
      </c>
      <c r="K8" s="1">
        <v>90</v>
      </c>
      <c r="M8" s="102">
        <f>IFERROR(LARGE($E8:$L8,1),0)+IFERROR(LARGE($E8:$L8,2),0)+IFERROR(LARGE($E8:$L8,3),0)+IFERROR(LARGE($E8:$L8,4),0)+IFERROR(LARGE($E8:$L8,5),0)</f>
        <v>363</v>
      </c>
      <c r="N8" s="102">
        <f>IF(COUNT(E8:L8)&gt;5,5,COUNT(E8:L8))</f>
        <v>4</v>
      </c>
      <c r="O8" s="257">
        <f>M8/N8</f>
        <v>90.75</v>
      </c>
    </row>
    <row r="9" spans="2:31">
      <c r="B9" s="288" t="s">
        <v>33</v>
      </c>
      <c r="C9" s="342" t="s">
        <v>4</v>
      </c>
      <c r="D9" s="288" t="s">
        <v>7</v>
      </c>
      <c r="E9" s="384">
        <v>82</v>
      </c>
      <c r="F9" s="1">
        <v>89</v>
      </c>
      <c r="H9" s="1">
        <v>87</v>
      </c>
      <c r="I9" s="384">
        <v>93</v>
      </c>
      <c r="J9" s="384"/>
      <c r="K9" s="384"/>
      <c r="M9" s="102">
        <f>IFERROR(LARGE($E9:$L9,1),0)+IFERROR(LARGE($E9:$L9,2),0)+IFERROR(LARGE($E9:$L9,3),0)+IFERROR(LARGE($E9:$L9,4),0)+IFERROR(LARGE($E9:$L9,5),0)</f>
        <v>351</v>
      </c>
      <c r="N9" s="102">
        <f>IF(COUNT(E9:L9)&gt;5,5,COUNT(E9:L9))</f>
        <v>4</v>
      </c>
      <c r="O9" s="257">
        <f>M9/N9</f>
        <v>87.75</v>
      </c>
      <c r="W9" s="292"/>
    </row>
    <row r="10" spans="2:31">
      <c r="B10" s="288" t="s">
        <v>17</v>
      </c>
      <c r="C10" s="342" t="s">
        <v>8</v>
      </c>
      <c r="D10" s="288" t="s">
        <v>32</v>
      </c>
      <c r="E10" s="384">
        <v>81</v>
      </c>
      <c r="H10" s="384">
        <v>89</v>
      </c>
      <c r="J10" s="1">
        <v>82</v>
      </c>
      <c r="K10" s="1">
        <v>86</v>
      </c>
      <c r="M10" s="102">
        <f>IFERROR(LARGE($E10:$L10,1),0)+IFERROR(LARGE($E10:$L10,2),0)+IFERROR(LARGE($E10:$L10,3),0)+IFERROR(LARGE($E10:$L10,4),0)+IFERROR(LARGE($E10:$L10,5),0)</f>
        <v>338</v>
      </c>
      <c r="N10" s="102">
        <f>IF(COUNT(E10:L10)&gt;5,5,COUNT(E10:L10))</f>
        <v>4</v>
      </c>
      <c r="O10" s="257">
        <f>M10/N10</f>
        <v>84.5</v>
      </c>
    </row>
    <row r="11" spans="2:31">
      <c r="B11" s="288" t="s">
        <v>163</v>
      </c>
      <c r="C11" s="342" t="s">
        <v>4</v>
      </c>
      <c r="D11" s="288" t="s">
        <v>137</v>
      </c>
      <c r="E11" s="384">
        <v>98</v>
      </c>
      <c r="G11" s="424">
        <v>99</v>
      </c>
      <c r="K11" s="1">
        <v>98</v>
      </c>
      <c r="M11" s="102">
        <f>IFERROR(LARGE($E11:$L11,1),0)+IFERROR(LARGE($E11:$L11,2),0)+IFERROR(LARGE($E11:$L11,3),0)+IFERROR(LARGE($E11:$L11,4),0)+IFERROR(LARGE($E11:$L11,5),0)</f>
        <v>295</v>
      </c>
      <c r="N11" s="102">
        <f>IF(COUNT(E11:L11)&gt;5,5,COUNT(E11:L11))</f>
        <v>3</v>
      </c>
      <c r="O11" s="257">
        <f>M11/N11</f>
        <v>98.333333333333329</v>
      </c>
    </row>
    <row r="12" spans="2:31">
      <c r="B12" t="s">
        <v>168</v>
      </c>
      <c r="C12" s="388" t="s">
        <v>10</v>
      </c>
      <c r="D12" t="s">
        <v>26</v>
      </c>
      <c r="E12"/>
      <c r="F12"/>
      <c r="G12" s="424">
        <v>98</v>
      </c>
      <c r="J12" s="384">
        <v>99</v>
      </c>
      <c r="K12" s="1">
        <v>97</v>
      </c>
      <c r="M12" s="102">
        <f>IFERROR(LARGE($E12:$L12,1),0)+IFERROR(LARGE($E12:$L12,2),0)+IFERROR(LARGE($E12:$L12,3),0)+IFERROR(LARGE($E12:$L12,4),0)+IFERROR(LARGE($E12:$L12,5),0)</f>
        <v>294</v>
      </c>
      <c r="N12" s="102">
        <f>IF(COUNT(E12:L12)&gt;5,5,COUNT(E12:L12))</f>
        <v>3</v>
      </c>
      <c r="O12" s="257">
        <f>M12/N12</f>
        <v>98</v>
      </c>
    </row>
    <row r="13" spans="2:31">
      <c r="B13" t="s">
        <v>80</v>
      </c>
      <c r="C13" s="388" t="s">
        <v>4</v>
      </c>
      <c r="D13" t="s">
        <v>6</v>
      </c>
      <c r="E13" s="381"/>
      <c r="H13" s="384">
        <v>97</v>
      </c>
      <c r="I13" s="384">
        <v>97</v>
      </c>
      <c r="J13" s="384">
        <v>92</v>
      </c>
      <c r="K13" s="384"/>
      <c r="M13" s="102">
        <f>IFERROR(LARGE($E13:$L13,1),0)+IFERROR(LARGE($E13:$L13,2),0)+IFERROR(LARGE($E13:$L13,3),0)+IFERROR(LARGE($E13:$L13,4),0)+IFERROR(LARGE($E13:$L13,5),0)</f>
        <v>286</v>
      </c>
      <c r="N13" s="102">
        <f>IF(COUNT(E13:L13)&gt;5,5,COUNT(E13:L13))</f>
        <v>3</v>
      </c>
      <c r="O13" s="257">
        <f>M13/N13</f>
        <v>95.333333333333329</v>
      </c>
      <c r="U13" s="381"/>
      <c r="V13" s="383"/>
    </row>
    <row r="14" spans="2:31">
      <c r="B14" s="288" t="s">
        <v>335</v>
      </c>
      <c r="C14" s="342" t="s">
        <v>10</v>
      </c>
      <c r="D14" s="288" t="s">
        <v>22</v>
      </c>
      <c r="E14" s="290"/>
      <c r="F14" s="384">
        <v>96</v>
      </c>
      <c r="J14" s="384">
        <v>95</v>
      </c>
      <c r="K14" s="1">
        <v>94</v>
      </c>
      <c r="M14" s="102">
        <f>IFERROR(LARGE($E14:$L14,1),0)+IFERROR(LARGE($E14:$L14,2),0)+IFERROR(LARGE($E14:$L14,3),0)+IFERROR(LARGE($E14:$L14,4),0)+IFERROR(LARGE($E14:$L14,5),0)</f>
        <v>285</v>
      </c>
      <c r="N14" s="102">
        <f>IF(COUNT(E14:L14)&gt;5,5,COUNT(E14:L14))</f>
        <v>3</v>
      </c>
      <c r="O14" s="257">
        <f>M14/N14</f>
        <v>95</v>
      </c>
      <c r="U14" s="381"/>
      <c r="V14" s="384"/>
      <c r="W14" s="348"/>
    </row>
    <row r="15" spans="2:31">
      <c r="B15" s="288" t="s">
        <v>86</v>
      </c>
      <c r="C15" s="342" t="s">
        <v>4</v>
      </c>
      <c r="D15" s="288" t="s">
        <v>7</v>
      </c>
      <c r="E15" s="384">
        <v>95</v>
      </c>
      <c r="F15" s="1">
        <v>95</v>
      </c>
      <c r="G15" s="1">
        <v>95</v>
      </c>
      <c r="M15" s="102">
        <f>IFERROR(LARGE($E15:$L15,1),0)+IFERROR(LARGE($E15:$L15,2),0)+IFERROR(LARGE($E15:$L15,3),0)+IFERROR(LARGE($E15:$L15,4),0)+IFERROR(LARGE($E15:$L15,5),0)</f>
        <v>285</v>
      </c>
      <c r="N15" s="102">
        <f>IF(COUNT(E15:L15)&gt;5,5,COUNT(E15:L15))</f>
        <v>3</v>
      </c>
      <c r="O15" s="257">
        <f>M15/N15</f>
        <v>95</v>
      </c>
      <c r="U15" s="381"/>
      <c r="V15" s="384"/>
      <c r="W15" s="348"/>
    </row>
    <row r="16" spans="2:31">
      <c r="B16" s="288" t="s">
        <v>342</v>
      </c>
      <c r="C16" s="342" t="s">
        <v>8</v>
      </c>
      <c r="D16" s="288" t="s">
        <v>6</v>
      </c>
      <c r="E16" s="290"/>
      <c r="F16" s="384">
        <v>93</v>
      </c>
      <c r="H16" s="384">
        <v>91</v>
      </c>
      <c r="J16" s="384">
        <v>97</v>
      </c>
      <c r="M16" s="102">
        <f>IFERROR(LARGE($E16:$L16,1),0)+IFERROR(LARGE($E16:$L16,2),0)+IFERROR(LARGE($E16:$L16,3),0)+IFERROR(LARGE($E16:$L16,4),0)+IFERROR(LARGE($E16:$L16,5),0)</f>
        <v>281</v>
      </c>
      <c r="N16" s="102">
        <f>IF(COUNT(E16:L16)&gt;5,5,COUNT(E16:L16))</f>
        <v>3</v>
      </c>
      <c r="O16" s="257">
        <f>M16/N16</f>
        <v>93.666666666666671</v>
      </c>
      <c r="U16" s="381"/>
      <c r="V16" s="384"/>
      <c r="W16" s="348"/>
    </row>
    <row r="17" spans="2:23">
      <c r="B17" t="s">
        <v>350</v>
      </c>
      <c r="C17" s="342" t="s">
        <v>8</v>
      </c>
      <c r="D17" s="288" t="s">
        <v>20</v>
      </c>
      <c r="E17" s="290"/>
      <c r="F17" s="384">
        <v>90</v>
      </c>
      <c r="J17" s="1">
        <v>89</v>
      </c>
      <c r="K17" s="1">
        <v>91</v>
      </c>
      <c r="M17" s="102">
        <f>IFERROR(LARGE($E17:$L17,1),0)+IFERROR(LARGE($E17:$L17,2),0)+IFERROR(LARGE($E17:$L17,3),0)+IFERROR(LARGE($E17:$L17,4),0)+IFERROR(LARGE($E17:$L17,5),0)</f>
        <v>270</v>
      </c>
      <c r="N17" s="102">
        <f>IF(COUNT(E17:L17)&gt;5,5,COUNT(E17:L17))</f>
        <v>3</v>
      </c>
      <c r="O17" s="257">
        <f>M17/N17</f>
        <v>90</v>
      </c>
      <c r="U17" s="381"/>
      <c r="V17" s="384"/>
      <c r="W17" s="348"/>
    </row>
    <row r="18" spans="2:23">
      <c r="B18" t="s">
        <v>270</v>
      </c>
      <c r="C18" s="342" t="s">
        <v>8</v>
      </c>
      <c r="D18" s="288" t="s">
        <v>5</v>
      </c>
      <c r="E18" s="384">
        <v>77</v>
      </c>
      <c r="F18" s="1">
        <v>87</v>
      </c>
      <c r="G18" s="1">
        <v>90</v>
      </c>
      <c r="M18" s="102">
        <f>IFERROR(LARGE($E18:$L18,1),0)+IFERROR(LARGE($E18:$L18,2),0)+IFERROR(LARGE($E18:$L18,3),0)+IFERROR(LARGE($E18:$L18,4),0)+IFERROR(LARGE($E18:$L18,5),0)</f>
        <v>254</v>
      </c>
      <c r="N18" s="102">
        <f>IF(COUNT(E18:L18)&gt;5,5,COUNT(E18:L18))</f>
        <v>3</v>
      </c>
      <c r="O18" s="257">
        <f>M18/N18</f>
        <v>84.666666666666671</v>
      </c>
      <c r="U18" s="381"/>
      <c r="V18" s="384"/>
      <c r="W18" s="348"/>
    </row>
    <row r="19" spans="2:23">
      <c r="B19" s="288" t="s">
        <v>333</v>
      </c>
      <c r="C19" s="342" t="s">
        <v>4</v>
      </c>
      <c r="D19" s="288" t="s">
        <v>137</v>
      </c>
      <c r="E19" s="290"/>
      <c r="F19" s="384">
        <v>97</v>
      </c>
      <c r="G19" s="384">
        <v>96</v>
      </c>
      <c r="M19" s="102">
        <f>IFERROR(LARGE($E19:$L19,1),0)+IFERROR(LARGE($E19:$L19,2),0)+IFERROR(LARGE($E19:$L19,3),0)+IFERROR(LARGE($E19:$L19,4),0)+IFERROR(LARGE($E19:$L19,5),0)</f>
        <v>193</v>
      </c>
      <c r="N19" s="102">
        <f>IF(COUNT(E19:L19)&gt;5,5,COUNT(E19:L19))</f>
        <v>2</v>
      </c>
      <c r="O19" s="257">
        <f>M19/N19</f>
        <v>96.5</v>
      </c>
      <c r="U19" s="381"/>
      <c r="V19" s="384"/>
      <c r="W19" s="348"/>
    </row>
    <row r="20" spans="2:23">
      <c r="B20" t="s">
        <v>470</v>
      </c>
      <c r="C20" s="388" t="s">
        <v>8</v>
      </c>
      <c r="D20" t="s">
        <v>13</v>
      </c>
      <c r="E20" s="381"/>
      <c r="H20" s="384">
        <v>96</v>
      </c>
      <c r="I20" s="384">
        <v>95</v>
      </c>
      <c r="J20" s="384"/>
      <c r="K20" s="384"/>
      <c r="M20" s="102">
        <f>IFERROR(LARGE($E20:$L20,1),0)+IFERROR(LARGE($E20:$L20,2),0)+IFERROR(LARGE($E20:$L20,3),0)+IFERROR(LARGE($E20:$L20,4),0)+IFERROR(LARGE($E20:$L20,5),0)</f>
        <v>191</v>
      </c>
      <c r="N20" s="102">
        <f>IF(COUNT(E20:L20)&gt;5,5,COUNT(E20:L20))</f>
        <v>2</v>
      </c>
      <c r="O20" s="257">
        <f>M20/N20</f>
        <v>95.5</v>
      </c>
      <c r="U20" s="381"/>
      <c r="V20" s="384"/>
      <c r="W20" s="348"/>
    </row>
    <row r="21" spans="2:23">
      <c r="B21" s="288" t="s">
        <v>183</v>
      </c>
      <c r="C21" s="342" t="s">
        <v>11</v>
      </c>
      <c r="D21" s="288" t="s">
        <v>18</v>
      </c>
      <c r="E21" s="384">
        <v>96</v>
      </c>
      <c r="G21" s="1">
        <v>94</v>
      </c>
      <c r="M21" s="102">
        <f>IFERROR(LARGE($E21:$L21,1),0)+IFERROR(LARGE($E21:$L21,2),0)+IFERROR(LARGE($E21:$L21,3),0)+IFERROR(LARGE($E21:$L21,4),0)+IFERROR(LARGE($E21:$L21,5),0)</f>
        <v>190</v>
      </c>
      <c r="N21" s="102">
        <f>IF(COUNT(E21:L21)&gt;5,5,COUNT(E21:L21))</f>
        <v>2</v>
      </c>
      <c r="O21" s="257">
        <f>M21/N21</f>
        <v>95</v>
      </c>
      <c r="U21" s="381"/>
      <c r="V21" s="384"/>
      <c r="W21" s="348"/>
    </row>
    <row r="22" spans="2:23">
      <c r="B22" t="s">
        <v>466</v>
      </c>
      <c r="C22" s="388" t="s">
        <v>4</v>
      </c>
      <c r="D22" t="s">
        <v>5</v>
      </c>
      <c r="E22"/>
      <c r="F22"/>
      <c r="G22" s="1">
        <v>91</v>
      </c>
      <c r="K22" s="1">
        <v>95</v>
      </c>
      <c r="M22" s="102">
        <f>IFERROR(LARGE($E22:$L22,1),0)+IFERROR(LARGE($E22:$L22,2),0)+IFERROR(LARGE($E22:$L22,3),0)+IFERROR(LARGE($E22:$L22,4),0)+IFERROR(LARGE($E22:$L22,5),0)</f>
        <v>186</v>
      </c>
      <c r="N22" s="102">
        <f>IF(COUNT(E22:L22)&gt;5,5,COUNT(E22:L22))</f>
        <v>2</v>
      </c>
      <c r="O22" s="257">
        <f>M22/N22</f>
        <v>93</v>
      </c>
      <c r="U22" s="381"/>
      <c r="V22" s="384"/>
      <c r="W22" s="348"/>
    </row>
    <row r="23" spans="2:23">
      <c r="B23" t="s">
        <v>404</v>
      </c>
      <c r="C23" s="388" t="s">
        <v>8</v>
      </c>
      <c r="D23" t="s">
        <v>5</v>
      </c>
      <c r="E23" s="381"/>
      <c r="H23" s="384">
        <v>92</v>
      </c>
      <c r="J23" s="1">
        <v>90</v>
      </c>
      <c r="M23" s="102">
        <f>IFERROR(LARGE($E23:$L23,1),0)+IFERROR(LARGE($E23:$L23,2),0)+IFERROR(LARGE($E23:$L23,3),0)+IFERROR(LARGE($E23:$L23,4),0)+IFERROR(LARGE($E23:$L23,5),0)</f>
        <v>182</v>
      </c>
      <c r="N23" s="102">
        <f>IF(COUNT(E23:L23)&gt;5,5,COUNT(E23:L23))</f>
        <v>2</v>
      </c>
      <c r="O23" s="257">
        <f>M23/N23</f>
        <v>91</v>
      </c>
      <c r="U23" s="381"/>
      <c r="V23" s="384"/>
      <c r="W23" s="348"/>
    </row>
    <row r="24" spans="2:23">
      <c r="B24" s="288" t="s">
        <v>356</v>
      </c>
      <c r="C24" s="342" t="s">
        <v>8</v>
      </c>
      <c r="D24" s="288" t="s">
        <v>7</v>
      </c>
      <c r="E24" s="290"/>
      <c r="F24" s="384">
        <v>88</v>
      </c>
      <c r="G24" s="1">
        <v>88</v>
      </c>
      <c r="M24" s="102">
        <f>IFERROR(LARGE($E24:$L24,1),0)+IFERROR(LARGE($E24:$L24,2),0)+IFERROR(LARGE($E24:$L24,3),0)+IFERROR(LARGE($E24:$L24,4),0)+IFERROR(LARGE($E24:$L24,5),0)</f>
        <v>176</v>
      </c>
      <c r="N24" s="102">
        <f>IF(COUNT(E24:L24)&gt;5,5,COUNT(E24:L24))</f>
        <v>2</v>
      </c>
      <c r="O24" s="257">
        <f>M24/N24</f>
        <v>88</v>
      </c>
      <c r="U24" s="381"/>
      <c r="V24" s="384"/>
      <c r="W24" s="348"/>
    </row>
    <row r="25" spans="2:23">
      <c r="B25" t="s">
        <v>475</v>
      </c>
      <c r="C25" s="388" t="s">
        <v>4</v>
      </c>
      <c r="D25" t="s">
        <v>5</v>
      </c>
      <c r="E25" s="381"/>
      <c r="H25" s="384">
        <v>90</v>
      </c>
      <c r="J25" s="1">
        <v>84</v>
      </c>
      <c r="M25" s="102">
        <f>IFERROR(LARGE($E25:$L25,1),0)+IFERROR(LARGE($E25:$L25,2),0)+IFERROR(LARGE($E25:$L25,3),0)+IFERROR(LARGE($E25:$L25,4),0)+IFERROR(LARGE($E25:$L25,5),0)</f>
        <v>174</v>
      </c>
      <c r="N25" s="102">
        <f>IF(COUNT(E25:L25)&gt;5,5,COUNT(E25:L25))</f>
        <v>2</v>
      </c>
      <c r="O25" s="257">
        <f>M25/N25</f>
        <v>87</v>
      </c>
      <c r="U25" s="381"/>
      <c r="V25" s="384"/>
      <c r="W25" s="348"/>
    </row>
    <row r="26" spans="2:23">
      <c r="B26" t="s">
        <v>479</v>
      </c>
      <c r="C26" s="388" t="s">
        <v>10</v>
      </c>
      <c r="D26" t="s">
        <v>19</v>
      </c>
      <c r="E26" s="381"/>
      <c r="H26" s="384">
        <v>88</v>
      </c>
      <c r="J26" s="1">
        <v>81</v>
      </c>
      <c r="M26" s="102">
        <f>IFERROR(LARGE($E26:$L26,1),0)+IFERROR(LARGE($E26:$L26,2),0)+IFERROR(LARGE($E26:$L26,3),0)+IFERROR(LARGE($E26:$L26,4),0)+IFERROR(LARGE($E26:$L26,5),0)</f>
        <v>169</v>
      </c>
      <c r="N26" s="102">
        <f>IF(COUNT(E26:L26)&gt;5,5,COUNT(E26:L26))</f>
        <v>2</v>
      </c>
      <c r="O26" s="257">
        <f>M26/N26</f>
        <v>84.5</v>
      </c>
      <c r="U26" s="381"/>
      <c r="V26" s="384"/>
      <c r="W26" s="348"/>
    </row>
    <row r="27" spans="2:23">
      <c r="B27" s="288" t="s">
        <v>264</v>
      </c>
      <c r="C27" s="342" t="s">
        <v>10</v>
      </c>
      <c r="D27" s="288" t="s">
        <v>60</v>
      </c>
      <c r="E27" s="384">
        <v>83</v>
      </c>
      <c r="G27" s="1">
        <v>86</v>
      </c>
      <c r="M27" s="102">
        <f>IFERROR(LARGE($E27:$L27,1),0)+IFERROR(LARGE($E27:$L27,2),0)+IFERROR(LARGE($E27:$L27,3),0)+IFERROR(LARGE($E27:$L27,4),0)+IFERROR(LARGE($E27:$L27,5),0)</f>
        <v>169</v>
      </c>
      <c r="N27" s="102">
        <f>IF(COUNT(E27:L27)&gt;5,5,COUNT(E27:L27))</f>
        <v>2</v>
      </c>
      <c r="O27" s="257">
        <f>M27/N27</f>
        <v>84.5</v>
      </c>
      <c r="U27" s="381"/>
      <c r="V27" s="384"/>
      <c r="W27" s="348"/>
    </row>
    <row r="28" spans="2:23">
      <c r="B28" s="288" t="s">
        <v>317</v>
      </c>
      <c r="C28" s="342" t="s">
        <v>4</v>
      </c>
      <c r="D28" s="288" t="s">
        <v>60</v>
      </c>
      <c r="E28" s="384">
        <v>78</v>
      </c>
      <c r="G28" s="1">
        <v>87</v>
      </c>
      <c r="M28" s="102">
        <f>IFERROR(LARGE($E28:$L28,1),0)+IFERROR(LARGE($E28:$L28,2),0)+IFERROR(LARGE($E28:$L28,3),0)+IFERROR(LARGE($E28:$L28,4),0)+IFERROR(LARGE($E28:$L28,5),0)</f>
        <v>165</v>
      </c>
      <c r="N28" s="102">
        <f>IF(COUNT(E28:L28)&gt;5,5,COUNT(E28:L28))</f>
        <v>2</v>
      </c>
      <c r="O28" s="257">
        <f>M28/N28</f>
        <v>82.5</v>
      </c>
      <c r="U28" s="381"/>
      <c r="V28" s="384"/>
      <c r="W28" s="348"/>
    </row>
    <row r="29" spans="2:23">
      <c r="B29" s="288" t="s">
        <v>184</v>
      </c>
      <c r="C29" s="342" t="s">
        <v>4</v>
      </c>
      <c r="D29" s="288" t="s">
        <v>60</v>
      </c>
      <c r="E29" s="384">
        <v>80</v>
      </c>
      <c r="J29" s="1">
        <v>85</v>
      </c>
      <c r="M29" s="102">
        <f>IFERROR(LARGE($E29:$L29,1),0)+IFERROR(LARGE($E29:$L29,2),0)+IFERROR(LARGE($E29:$L29,3),0)+IFERROR(LARGE($E29:$L29,4),0)+IFERROR(LARGE($E29:$L29,5),0)</f>
        <v>165</v>
      </c>
      <c r="N29" s="102">
        <f>IF(COUNT(E29:L29)&gt;5,5,COUNT(E29:L29))</f>
        <v>2</v>
      </c>
      <c r="O29" s="257">
        <f>M29/N29</f>
        <v>82.5</v>
      </c>
      <c r="U29" s="381"/>
      <c r="V29" s="384"/>
      <c r="W29" s="348"/>
    </row>
    <row r="30" spans="2:23">
      <c r="B30" s="288" t="s">
        <v>503</v>
      </c>
      <c r="C30" s="342" t="s">
        <v>8</v>
      </c>
      <c r="D30" s="288" t="s">
        <v>13</v>
      </c>
      <c r="I30" s="384">
        <v>99</v>
      </c>
      <c r="J30" s="384"/>
      <c r="K30" s="384"/>
      <c r="M30" s="102">
        <f>IFERROR(LARGE($E30:$L30,1),0)+IFERROR(LARGE($E30:$L30,2),0)+IFERROR(LARGE($E30:$L30,3),0)+IFERROR(LARGE($E30:$L30,4),0)+IFERROR(LARGE($E30:$L30,5),0)</f>
        <v>99</v>
      </c>
      <c r="N30" s="102">
        <f>IF(COUNT(E30:L30)&gt;5,5,COUNT(E30:L30))</f>
        <v>1</v>
      </c>
      <c r="O30" s="257">
        <f>M30/N30</f>
        <v>99</v>
      </c>
      <c r="U30" s="381"/>
      <c r="V30" s="384"/>
      <c r="W30" s="348"/>
    </row>
    <row r="31" spans="2:23">
      <c r="B31" s="288" t="s">
        <v>313</v>
      </c>
      <c r="C31" s="342" t="s">
        <v>11</v>
      </c>
      <c r="D31" s="288" t="s">
        <v>5</v>
      </c>
      <c r="E31" s="384">
        <v>99</v>
      </c>
      <c r="M31" s="102">
        <f>IFERROR(LARGE($E31:$L31,1),0)+IFERROR(LARGE($E31:$L31,2),0)+IFERROR(LARGE($E31:$L31,3),0)+IFERROR(LARGE($E31:$L31,4),0)+IFERROR(LARGE($E31:$L31,5),0)</f>
        <v>99</v>
      </c>
      <c r="N31" s="102">
        <f>IF(COUNT(E31:L31)&gt;5,5,COUNT(E31:L31))</f>
        <v>1</v>
      </c>
      <c r="O31" s="257">
        <f>M31/N31</f>
        <v>99</v>
      </c>
      <c r="U31" s="381"/>
      <c r="V31" s="384"/>
      <c r="W31" s="348"/>
    </row>
    <row r="32" spans="2:23">
      <c r="B32" t="s">
        <v>631</v>
      </c>
      <c r="C32" s="388" t="s">
        <v>4</v>
      </c>
      <c r="D32" t="s">
        <v>13</v>
      </c>
      <c r="E32" s="381"/>
      <c r="J32" s="384">
        <v>96</v>
      </c>
      <c r="M32" s="102">
        <f>IFERROR(LARGE($E32:$L32,1),0)+IFERROR(LARGE($E32:$L32,2),0)+IFERROR(LARGE($E32:$L32,3),0)+IFERROR(LARGE($E32:$L32,4),0)+IFERROR(LARGE($E32:$L32,5),0)</f>
        <v>96</v>
      </c>
      <c r="N32" s="102">
        <f>IF(COUNT(E32:L32)&gt;5,5,COUNT(E32:L32))</f>
        <v>1</v>
      </c>
      <c r="O32" s="257">
        <f>M32/N32</f>
        <v>96</v>
      </c>
      <c r="U32" s="381"/>
      <c r="V32" s="384"/>
      <c r="W32" s="348"/>
    </row>
    <row r="33" spans="2:23">
      <c r="B33" t="s">
        <v>634</v>
      </c>
      <c r="C33" s="388" t="s">
        <v>4</v>
      </c>
      <c r="D33" t="s">
        <v>5</v>
      </c>
      <c r="E33" s="381"/>
      <c r="J33" s="384">
        <v>93</v>
      </c>
      <c r="M33" s="102">
        <f>IFERROR(LARGE($E33:$L33,1),0)+IFERROR(LARGE($E33:$L33,2),0)+IFERROR(LARGE($E33:$L33,3),0)+IFERROR(LARGE($E33:$L33,4),0)+IFERROR(LARGE($E33:$L33,5),0)</f>
        <v>93</v>
      </c>
      <c r="N33" s="102">
        <f>IF(COUNT(E33:L33)&gt;5,5,COUNT(E33:L33))</f>
        <v>1</v>
      </c>
      <c r="O33" s="257">
        <f>M33/N33</f>
        <v>93</v>
      </c>
      <c r="U33" s="381"/>
      <c r="V33" s="384"/>
      <c r="W33" s="348"/>
    </row>
    <row r="34" spans="2:23">
      <c r="B34" s="288" t="s">
        <v>314</v>
      </c>
      <c r="C34" s="342" t="s">
        <v>4</v>
      </c>
      <c r="D34" s="288" t="s">
        <v>9</v>
      </c>
      <c r="E34" s="384">
        <v>93</v>
      </c>
      <c r="M34" s="102">
        <f>IFERROR(LARGE($E34:$L34,1),0)+IFERROR(LARGE($E34:$L34,2),0)+IFERROR(LARGE($E34:$L34,3),0)+IFERROR(LARGE($E34:$L34,4),0)+IFERROR(LARGE($E34:$L34,5),0)</f>
        <v>93</v>
      </c>
      <c r="N34" s="102">
        <f>IF(COUNT(E34:L34)&gt;5,5,COUNT(E34:L34))</f>
        <v>1</v>
      </c>
      <c r="O34" s="257">
        <f>M34/N34</f>
        <v>93</v>
      </c>
      <c r="U34" s="381"/>
      <c r="V34" s="384"/>
      <c r="W34" s="348"/>
    </row>
    <row r="35" spans="2:23">
      <c r="B35" t="s">
        <v>61</v>
      </c>
      <c r="C35" s="388" t="s">
        <v>4</v>
      </c>
      <c r="D35" t="s">
        <v>13</v>
      </c>
      <c r="E35"/>
      <c r="F35"/>
      <c r="G35" s="1">
        <v>93</v>
      </c>
      <c r="M35" s="102">
        <f>IFERROR(LARGE($E35:$L35,1),0)+IFERROR(LARGE($E35:$L35,2),0)+IFERROR(LARGE($E35:$L35,3),0)+IFERROR(LARGE($E35:$L35,4),0)+IFERROR(LARGE($E35:$L35,5),0)</f>
        <v>93</v>
      </c>
      <c r="N35" s="102">
        <f>IF(COUNT(E35:L35)&gt;5,5,COUNT(E35:L35))</f>
        <v>1</v>
      </c>
      <c r="O35" s="257">
        <f>M35/N35</f>
        <v>93</v>
      </c>
      <c r="U35" s="381"/>
      <c r="V35" s="384"/>
      <c r="W35" s="348"/>
    </row>
    <row r="36" spans="2:23">
      <c r="B36" s="288" t="s">
        <v>175</v>
      </c>
      <c r="C36" s="342" t="s">
        <v>10</v>
      </c>
      <c r="D36" s="288" t="s">
        <v>13</v>
      </c>
      <c r="E36" s="384">
        <v>92</v>
      </c>
      <c r="M36" s="102">
        <f>IFERROR(LARGE($E36:$L36,1),0)+IFERROR(LARGE($E36:$L36,2),0)+IFERROR(LARGE($E36:$L36,3),0)+IFERROR(LARGE($E36:$L36,4),0)+IFERROR(LARGE($E36:$L36,5),0)</f>
        <v>92</v>
      </c>
      <c r="N36" s="102">
        <f>IF(COUNT(E36:L36)&gt;5,5,COUNT(E36:L36))</f>
        <v>1</v>
      </c>
      <c r="O36" s="257">
        <f>M36/N36</f>
        <v>92</v>
      </c>
      <c r="U36" s="381"/>
      <c r="V36" s="384"/>
      <c r="W36" s="348"/>
    </row>
    <row r="37" spans="2:23">
      <c r="B37" s="288" t="s">
        <v>345</v>
      </c>
      <c r="C37" s="342" t="s">
        <v>8</v>
      </c>
      <c r="D37" s="288" t="s">
        <v>137</v>
      </c>
      <c r="E37" s="290"/>
      <c r="F37" s="384">
        <v>92</v>
      </c>
      <c r="M37" s="102">
        <f>IFERROR(LARGE($E37:$L37,1),0)+IFERROR(LARGE($E37:$L37,2),0)+IFERROR(LARGE($E37:$L37,3),0)+IFERROR(LARGE($E37:$L37,4),0)+IFERROR(LARGE($E37:$L37,5),0)</f>
        <v>92</v>
      </c>
      <c r="N37" s="102">
        <f>IF(COUNT(E37:L37)&gt;5,5,COUNT(E37:L37))</f>
        <v>1</v>
      </c>
      <c r="O37" s="257">
        <f>M37/N37</f>
        <v>92</v>
      </c>
      <c r="U37" s="381"/>
      <c r="V37" s="384"/>
      <c r="W37" s="348"/>
    </row>
    <row r="38" spans="2:23">
      <c r="B38" s="288" t="s">
        <v>263</v>
      </c>
      <c r="C38" s="342" t="s">
        <v>10</v>
      </c>
      <c r="D38" s="288" t="s">
        <v>9</v>
      </c>
      <c r="E38" s="384">
        <v>90</v>
      </c>
      <c r="M38" s="102">
        <f>IFERROR(LARGE($E38:$L38,1),0)+IFERROR(LARGE($E38:$L38,2),0)+IFERROR(LARGE($E38:$L38,3),0)+IFERROR(LARGE($E38:$L38,4),0)+IFERROR(LARGE($E38:$L38,5),0)</f>
        <v>90</v>
      </c>
      <c r="N38" s="102">
        <f>IF(COUNT(E38:L38)&gt;5,5,COUNT(E38:L38))</f>
        <v>1</v>
      </c>
      <c r="O38" s="257">
        <f>M38/N38</f>
        <v>90</v>
      </c>
      <c r="U38" s="381"/>
      <c r="V38" s="384"/>
      <c r="W38" s="348"/>
    </row>
    <row r="39" spans="2:23">
      <c r="B39" t="s">
        <v>650</v>
      </c>
      <c r="C39" s="388" t="s">
        <v>4</v>
      </c>
      <c r="D39" s="1" t="s">
        <v>6</v>
      </c>
      <c r="K39" s="1">
        <v>88</v>
      </c>
      <c r="L39"/>
      <c r="M39" s="102">
        <f>IFERROR(LARGE($E39:$L39,1),0)+IFERROR(LARGE($E39:$L39,2),0)+IFERROR(LARGE($E39:$L39,3),0)+IFERROR(LARGE($E39:$L39,4),0)+IFERROR(LARGE($E39:$L39,5),0)</f>
        <v>88</v>
      </c>
      <c r="N39" s="102">
        <f>IF(COUNT(E39:L39)&gt;5,5,COUNT(E39:L39))</f>
        <v>1</v>
      </c>
      <c r="O39" s="257">
        <f>M39/N39</f>
        <v>88</v>
      </c>
      <c r="U39" s="381"/>
      <c r="V39" s="384"/>
      <c r="W39" s="348"/>
    </row>
    <row r="40" spans="2:23">
      <c r="B40" s="288" t="s">
        <v>637</v>
      </c>
      <c r="C40" s="342" t="s">
        <v>10</v>
      </c>
      <c r="D40" s="288" t="s">
        <v>7</v>
      </c>
      <c r="E40" s="384"/>
      <c r="J40" s="1">
        <v>87</v>
      </c>
      <c r="M40" s="102">
        <f>IFERROR(LARGE($E40:$L40,1),0)+IFERROR(LARGE($E40:$L40,2),0)+IFERROR(LARGE($E40:$L40,3),0)+IFERROR(LARGE($E40:$L40,4),0)+IFERROR(LARGE($E40:$L40,5),0)</f>
        <v>87</v>
      </c>
      <c r="N40" s="102">
        <f>IF(COUNT(E40:L40)&gt;5,5,COUNT(E40:L40))</f>
        <v>1</v>
      </c>
      <c r="O40" s="257">
        <f>M40/N40</f>
        <v>87</v>
      </c>
      <c r="U40" s="381"/>
      <c r="V40" s="384"/>
      <c r="W40" s="348"/>
    </row>
    <row r="41" spans="2:23">
      <c r="B41" t="s">
        <v>509</v>
      </c>
      <c r="C41" s="388" t="s">
        <v>4</v>
      </c>
      <c r="D41" s="1" t="s">
        <v>22</v>
      </c>
      <c r="K41" s="1">
        <v>87</v>
      </c>
      <c r="M41" s="102">
        <f>IFERROR(LARGE($E41:$L41,1),0)+IFERROR(LARGE($E41:$L41,2),0)+IFERROR(LARGE($E41:$L41,3),0)+IFERROR(LARGE($E41:$L41,4),0)+IFERROR(LARGE($E41:$L41,5),0)</f>
        <v>87</v>
      </c>
      <c r="N41" s="102">
        <f>IF(COUNT(E41:L41)&gt;5,5,COUNT(E41:L41))</f>
        <v>1</v>
      </c>
      <c r="O41" s="257">
        <f>M41/N41</f>
        <v>87</v>
      </c>
      <c r="U41" s="381"/>
      <c r="V41" s="384"/>
      <c r="W41" s="348"/>
    </row>
    <row r="42" spans="2:23">
      <c r="B42" s="288" t="s">
        <v>361</v>
      </c>
      <c r="C42" s="342" t="s">
        <v>10</v>
      </c>
      <c r="D42" s="288" t="s">
        <v>18</v>
      </c>
      <c r="E42" s="384"/>
      <c r="J42" s="1">
        <v>86</v>
      </c>
      <c r="M42" s="102">
        <f>IFERROR(LARGE($E42:$L42,1),0)+IFERROR(LARGE($E42:$L42,2),0)+IFERROR(LARGE($E42:$L42,3),0)+IFERROR(LARGE($E42:$L42,4),0)+IFERROR(LARGE($E42:$L42,5),0)</f>
        <v>86</v>
      </c>
      <c r="N42" s="102">
        <f>IF(COUNT(E42:L42)&gt;5,5,COUNT(E42:L42))</f>
        <v>1</v>
      </c>
      <c r="O42" s="257">
        <f>M42/N42</f>
        <v>86</v>
      </c>
      <c r="U42" s="381"/>
      <c r="V42" s="384"/>
      <c r="W42" s="348"/>
    </row>
    <row r="43" spans="2:23">
      <c r="B43" s="288" t="s">
        <v>316</v>
      </c>
      <c r="C43" s="342" t="s">
        <v>11</v>
      </c>
      <c r="D43" s="288" t="s">
        <v>5</v>
      </c>
      <c r="E43" s="384">
        <v>86</v>
      </c>
      <c r="M43" s="102">
        <f>IFERROR(LARGE($E43:$L43,1),0)+IFERROR(LARGE($E43:$L43,2),0)+IFERROR(LARGE($E43:$L43,3),0)+IFERROR(LARGE($E43:$L43,4),0)+IFERROR(LARGE($E43:$L43,5),0)</f>
        <v>86</v>
      </c>
      <c r="N43" s="102">
        <f>IF(COUNT(E43:L43)&gt;5,5,COUNT(E43:L43))</f>
        <v>1</v>
      </c>
      <c r="O43" s="257">
        <f>M43/N43</f>
        <v>86</v>
      </c>
      <c r="U43" s="381"/>
      <c r="V43" s="384"/>
      <c r="W43" s="348"/>
    </row>
    <row r="44" spans="2:23">
      <c r="B44" s="288" t="s">
        <v>238</v>
      </c>
      <c r="C44" s="342" t="s">
        <v>4</v>
      </c>
      <c r="D44" s="288" t="s">
        <v>20</v>
      </c>
      <c r="E44" s="384">
        <v>84</v>
      </c>
      <c r="M44" s="102">
        <f>IFERROR(LARGE($E44:$L44,1),0)+IFERROR(LARGE($E44:$L44,2),0)+IFERROR(LARGE($E44:$L44,3),0)+IFERROR(LARGE($E44:$L44,4),0)+IFERROR(LARGE($E44:$L44,5),0)</f>
        <v>84</v>
      </c>
      <c r="N44" s="102">
        <f>IF(COUNT(E44:L44)&gt;5,5,COUNT(E44:L44))</f>
        <v>1</v>
      </c>
      <c r="O44" s="257">
        <f>M44/N44</f>
        <v>84</v>
      </c>
      <c r="U44" s="381"/>
      <c r="V44" s="384"/>
      <c r="W44" s="348"/>
    </row>
    <row r="45" spans="2:23">
      <c r="B45" s="288" t="s">
        <v>397</v>
      </c>
      <c r="C45" s="342" t="s">
        <v>8</v>
      </c>
      <c r="D45" s="288" t="s">
        <v>32</v>
      </c>
      <c r="E45" s="384"/>
      <c r="J45" s="1">
        <v>83</v>
      </c>
      <c r="M45" s="102">
        <f>IFERROR(LARGE($E45:$L45,1),0)+IFERROR(LARGE($E45:$L45,2),0)+IFERROR(LARGE($E45:$L45,3),0)+IFERROR(LARGE($E45:$L45,4),0)+IFERROR(LARGE($E45:$L45,5),0)</f>
        <v>83</v>
      </c>
      <c r="N45" s="102">
        <f>IF(COUNT(E45:L45)&gt;5,5,COUNT(E45:L45))</f>
        <v>1</v>
      </c>
      <c r="O45" s="257">
        <f>M45/N45</f>
        <v>83</v>
      </c>
      <c r="U45" s="381"/>
      <c r="V45" s="384"/>
      <c r="W45" s="348"/>
    </row>
    <row r="46" spans="2:23">
      <c r="B46" s="288" t="s">
        <v>261</v>
      </c>
      <c r="C46" s="342" t="s">
        <v>4</v>
      </c>
      <c r="D46" s="288" t="s">
        <v>9</v>
      </c>
      <c r="E46" s="384">
        <v>79</v>
      </c>
      <c r="M46" s="102">
        <f>IFERROR(LARGE($E46:$L46,1),0)+IFERROR(LARGE($E46:$L46,2),0)+IFERROR(LARGE($E46:$L46,3),0)+IFERROR(LARGE($E46:$L46,4),0)+IFERROR(LARGE($E46:$L46,5),0)</f>
        <v>79</v>
      </c>
      <c r="N46" s="102">
        <f>IF(COUNT(E46:L46)&gt;5,5,COUNT(E46:L46))</f>
        <v>1</v>
      </c>
      <c r="O46" s="257">
        <f>M46/N46</f>
        <v>79</v>
      </c>
      <c r="U46" s="381"/>
      <c r="V46" s="384"/>
      <c r="W46" s="348"/>
    </row>
    <row r="47" spans="2:23">
      <c r="O47" s="257"/>
    </row>
    <row r="48" spans="2:23">
      <c r="O48" s="257"/>
    </row>
    <row r="49" spans="15:15">
      <c r="O49" s="257"/>
    </row>
    <row r="50" spans="15:15">
      <c r="O50" s="257"/>
    </row>
    <row r="51" spans="15:15">
      <c r="O51" s="257"/>
    </row>
    <row r="52" spans="15:15">
      <c r="O52" s="257"/>
    </row>
    <row r="53" spans="15:15">
      <c r="O53" s="257"/>
    </row>
    <row r="54" spans="15:15">
      <c r="O54" s="257"/>
    </row>
    <row r="55" spans="15:15">
      <c r="O55" s="257"/>
    </row>
    <row r="56" spans="15:15">
      <c r="O56" s="257"/>
    </row>
    <row r="57" spans="15:15">
      <c r="O57" s="257"/>
    </row>
    <row r="58" spans="15:15">
      <c r="O58" s="257"/>
    </row>
    <row r="59" spans="15:15">
      <c r="O59" s="257"/>
    </row>
    <row r="60" spans="15:15">
      <c r="O60" s="257"/>
    </row>
    <row r="61" spans="15:15">
      <c r="O61" s="257"/>
    </row>
    <row r="62" spans="15:15">
      <c r="O62" s="257"/>
    </row>
    <row r="63" spans="15:15">
      <c r="O63" s="257"/>
    </row>
    <row r="64" spans="15:15">
      <c r="O64" s="257"/>
    </row>
    <row r="65" spans="15:15">
      <c r="O65" s="257"/>
    </row>
    <row r="66" spans="15:15">
      <c r="O66" s="257"/>
    </row>
    <row r="67" spans="15:15">
      <c r="O67" s="257"/>
    </row>
    <row r="68" spans="15:15">
      <c r="O68" s="257"/>
    </row>
    <row r="69" spans="15:15">
      <c r="O69" s="257"/>
    </row>
    <row r="70" spans="15:15">
      <c r="O70" s="257"/>
    </row>
    <row r="71" spans="15:15">
      <c r="O71" s="257"/>
    </row>
    <row r="72" spans="15:15">
      <c r="O72" s="257"/>
    </row>
    <row r="73" spans="15:15">
      <c r="O73" s="257"/>
    </row>
    <row r="74" spans="15:15">
      <c r="O74" s="257"/>
    </row>
    <row r="75" spans="15:15">
      <c r="O75" s="257"/>
    </row>
    <row r="76" spans="15:15">
      <c r="O76" s="257"/>
    </row>
    <row r="77" spans="15:15">
      <c r="O77" s="257"/>
    </row>
    <row r="78" spans="15:15">
      <c r="O78" s="257"/>
    </row>
    <row r="79" spans="15:15">
      <c r="O79" s="257"/>
    </row>
    <row r="80" spans="15:15">
      <c r="O80" s="257"/>
    </row>
    <row r="81" spans="15:15">
      <c r="O81" s="257"/>
    </row>
    <row r="82" spans="15:15">
      <c r="O82" s="257"/>
    </row>
    <row r="83" spans="15:15">
      <c r="O83" s="257"/>
    </row>
    <row r="84" spans="15:15">
      <c r="O84" s="257"/>
    </row>
    <row r="85" spans="15:15">
      <c r="O85" s="257"/>
    </row>
    <row r="86" spans="15:15">
      <c r="O86" s="257"/>
    </row>
    <row r="87" spans="15:15">
      <c r="O87" s="257"/>
    </row>
    <row r="88" spans="15:15">
      <c r="O88" s="257"/>
    </row>
    <row r="89" spans="15:15">
      <c r="O89" s="257"/>
    </row>
    <row r="90" spans="15:15">
      <c r="O90" s="257"/>
    </row>
    <row r="91" spans="15:15">
      <c r="O91" s="257"/>
    </row>
    <row r="92" spans="15:15">
      <c r="O92" s="257"/>
    </row>
    <row r="93" spans="15:15">
      <c r="O93" s="257"/>
    </row>
    <row r="94" spans="15:15">
      <c r="O94" s="257"/>
    </row>
  </sheetData>
  <sortState xmlns:xlrd2="http://schemas.microsoft.com/office/spreadsheetml/2017/richdata2" ref="B3:O46">
    <sortCondition descending="1" ref="M3:M46"/>
  </sortState>
  <mergeCells count="11">
    <mergeCell ref="O1:O2"/>
    <mergeCell ref="N1:N2"/>
    <mergeCell ref="E1:E2"/>
    <mergeCell ref="F1:F2"/>
    <mergeCell ref="G1:G2"/>
    <mergeCell ref="H1:H2"/>
    <mergeCell ref="L1:L2"/>
    <mergeCell ref="M1:M2"/>
    <mergeCell ref="I1:I2"/>
    <mergeCell ref="J1:J2"/>
    <mergeCell ref="K1:K2"/>
  </mergeCells>
  <pageMargins left="0.7" right="0.7" top="0.75" bottom="0.75" header="0.3" footer="0.3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B1:N114"/>
  <sheetViews>
    <sheetView zoomScale="110" zoomScaleNormal="110" zoomScaleSheetLayoutView="100" workbookViewId="0">
      <selection activeCell="I4" sqref="I4"/>
    </sheetView>
  </sheetViews>
  <sheetFormatPr defaultRowHeight="15"/>
  <cols>
    <col min="1" max="1" width="2.85546875" customWidth="1"/>
    <col min="2" max="2" width="8" bestFit="1" customWidth="1"/>
    <col min="3" max="3" width="18.85546875" bestFit="1" customWidth="1"/>
    <col min="4" max="4" width="6.5703125" bestFit="1" customWidth="1"/>
    <col min="5" max="5" width="21.42578125" bestFit="1" customWidth="1"/>
    <col min="6" max="6" width="7.85546875" bestFit="1" customWidth="1"/>
    <col min="7" max="7" width="2.140625" customWidth="1"/>
    <col min="8" max="8" width="7.85546875" bestFit="1" customWidth="1"/>
    <col min="9" max="9" width="21.85546875" bestFit="1" customWidth="1"/>
    <col min="10" max="10" width="6.5703125" bestFit="1" customWidth="1"/>
    <col min="11" max="11" width="18.7109375" bestFit="1" customWidth="1"/>
    <col min="12" max="12" width="6.5703125" bestFit="1" customWidth="1"/>
    <col min="14" max="14" width="23.7109375" customWidth="1"/>
  </cols>
  <sheetData>
    <row r="1" spans="2:14" s="100" customFormat="1"/>
    <row r="2" spans="2:14" s="100" customFormat="1" ht="16.5" thickBot="1">
      <c r="B2" s="466" t="s">
        <v>681</v>
      </c>
      <c r="C2" s="466"/>
      <c r="D2" s="466"/>
      <c r="E2" s="466"/>
      <c r="F2" s="466"/>
      <c r="H2" s="466" t="s">
        <v>682</v>
      </c>
      <c r="I2" s="466"/>
      <c r="J2" s="466"/>
      <c r="K2" s="466"/>
      <c r="L2" s="466"/>
    </row>
    <row r="3" spans="2:14" s="100" customFormat="1" ht="15.75" thickBot="1">
      <c r="C3" s="467" t="s">
        <v>145</v>
      </c>
      <c r="D3" s="469"/>
      <c r="E3" s="467" t="s">
        <v>146</v>
      </c>
      <c r="F3" s="469"/>
      <c r="I3" s="467" t="s">
        <v>241</v>
      </c>
      <c r="J3" s="469"/>
      <c r="K3" s="467" t="s">
        <v>242</v>
      </c>
      <c r="L3" s="469"/>
    </row>
    <row r="4" spans="2:14" s="100" customFormat="1">
      <c r="B4" s="278" t="s">
        <v>0</v>
      </c>
      <c r="C4" s="226" t="s">
        <v>127</v>
      </c>
      <c r="D4" s="227" t="s">
        <v>4</v>
      </c>
      <c r="E4" s="228" t="s">
        <v>14</v>
      </c>
      <c r="F4" s="227" t="s">
        <v>10</v>
      </c>
      <c r="H4" s="278" t="s">
        <v>0</v>
      </c>
      <c r="I4" t="s">
        <v>168</v>
      </c>
      <c r="J4" s="1" t="s">
        <v>10</v>
      </c>
      <c r="K4" s="473" t="s">
        <v>240</v>
      </c>
      <c r="L4" s="474"/>
    </row>
    <row r="5" spans="2:14" s="100" customFormat="1">
      <c r="B5" s="279" t="s">
        <v>24</v>
      </c>
      <c r="C5" s="229" t="s">
        <v>233</v>
      </c>
      <c r="D5" s="225" t="s">
        <v>4</v>
      </c>
      <c r="E5" s="166" t="s">
        <v>140</v>
      </c>
      <c r="F5" s="225" t="s">
        <v>4</v>
      </c>
      <c r="H5" s="280" t="s">
        <v>24</v>
      </c>
      <c r="I5" s="229" t="s">
        <v>233</v>
      </c>
      <c r="J5" s="225" t="s">
        <v>4</v>
      </c>
      <c r="K5" s="166" t="s">
        <v>140</v>
      </c>
      <c r="L5" s="225" t="s">
        <v>4</v>
      </c>
    </row>
    <row r="6" spans="2:14" s="100" customFormat="1">
      <c r="B6" s="279" t="s">
        <v>43</v>
      </c>
      <c r="C6" s="282" t="s">
        <v>28</v>
      </c>
      <c r="D6" s="283" t="s">
        <v>4</v>
      </c>
      <c r="E6" s="100" t="s">
        <v>141</v>
      </c>
      <c r="F6" s="284" t="s">
        <v>4</v>
      </c>
      <c r="H6" s="280" t="s">
        <v>43</v>
      </c>
      <c r="I6" s="229" t="s">
        <v>234</v>
      </c>
      <c r="J6" s="225" t="s">
        <v>4</v>
      </c>
      <c r="K6" s="166" t="s">
        <v>141</v>
      </c>
      <c r="L6" s="225" t="s">
        <v>4</v>
      </c>
    </row>
    <row r="7" spans="2:14" s="100" customFormat="1">
      <c r="B7" s="279" t="s">
        <v>112</v>
      </c>
      <c r="C7" s="285" t="s">
        <v>180</v>
      </c>
      <c r="D7" s="225" t="s">
        <v>8</v>
      </c>
      <c r="E7" s="166" t="s">
        <v>66</v>
      </c>
      <c r="F7" s="225" t="s">
        <v>4</v>
      </c>
      <c r="H7" s="279" t="s">
        <v>112</v>
      </c>
      <c r="I7" s="473" t="s">
        <v>240</v>
      </c>
      <c r="J7" s="474"/>
      <c r="K7" s="473" t="s">
        <v>240</v>
      </c>
      <c r="L7" s="474"/>
    </row>
    <row r="8" spans="2:14" s="100" customFormat="1">
      <c r="B8" s="279" t="s">
        <v>111</v>
      </c>
      <c r="C8" s="229" t="s">
        <v>169</v>
      </c>
      <c r="D8" s="225" t="s">
        <v>4</v>
      </c>
      <c r="E8" s="473" t="s">
        <v>240</v>
      </c>
      <c r="F8" s="474"/>
      <c r="H8" s="279" t="s">
        <v>111</v>
      </c>
      <c r="I8" s="229" t="s">
        <v>169</v>
      </c>
      <c r="J8" s="225" t="s">
        <v>4</v>
      </c>
      <c r="K8" s="473" t="s">
        <v>240</v>
      </c>
      <c r="L8" s="474"/>
    </row>
    <row r="9" spans="2:14" s="100" customFormat="1">
      <c r="B9" s="279" t="s">
        <v>74</v>
      </c>
      <c r="C9" s="229" t="s">
        <v>443</v>
      </c>
      <c r="D9" s="225" t="s">
        <v>8</v>
      </c>
      <c r="E9" s="473" t="s">
        <v>240</v>
      </c>
      <c r="F9" s="474"/>
      <c r="H9" s="279" t="s">
        <v>74</v>
      </c>
      <c r="I9" s="473" t="s">
        <v>240</v>
      </c>
      <c r="J9" s="474"/>
      <c r="K9" s="473" t="s">
        <v>240</v>
      </c>
      <c r="L9" s="474"/>
    </row>
    <row r="10" spans="2:14" s="100" customFormat="1" ht="15.75" thickBot="1">
      <c r="B10" s="277" t="s">
        <v>79</v>
      </c>
      <c r="C10" s="471" t="s">
        <v>240</v>
      </c>
      <c r="D10" s="472"/>
      <c r="E10" s="471" t="s">
        <v>240</v>
      </c>
      <c r="F10" s="472"/>
      <c r="H10" s="277" t="s">
        <v>79</v>
      </c>
      <c r="I10" s="471" t="s">
        <v>240</v>
      </c>
      <c r="J10" s="472"/>
      <c r="K10" s="471" t="s">
        <v>240</v>
      </c>
      <c r="L10" s="472"/>
    </row>
    <row r="11" spans="2:14" s="100" customFormat="1">
      <c r="B11" s="459"/>
      <c r="C11" s="382"/>
      <c r="D11" s="382"/>
      <c r="E11" s="382"/>
      <c r="F11" s="382"/>
      <c r="H11" s="459"/>
      <c r="I11" s="382"/>
      <c r="J11" s="382"/>
      <c r="K11" s="382"/>
      <c r="L11" s="382"/>
    </row>
    <row r="12" spans="2:14" s="100" customFormat="1" ht="16.5" thickBot="1">
      <c r="B12" s="466" t="s">
        <v>683</v>
      </c>
      <c r="C12" s="466"/>
      <c r="D12" s="466"/>
      <c r="E12" s="466"/>
      <c r="F12" s="466"/>
      <c r="H12" s="466" t="s">
        <v>684</v>
      </c>
      <c r="I12" s="466"/>
      <c r="J12" s="466"/>
      <c r="K12" s="466"/>
      <c r="L12" s="466"/>
    </row>
    <row r="13" spans="2:14" s="100" customFormat="1" ht="15.75" thickBot="1">
      <c r="C13" s="467" t="s">
        <v>145</v>
      </c>
      <c r="D13" s="469"/>
      <c r="E13" s="467" t="s">
        <v>146</v>
      </c>
      <c r="F13" s="469"/>
      <c r="I13" s="467" t="s">
        <v>241</v>
      </c>
      <c r="J13" s="469"/>
      <c r="K13" s="467" t="s">
        <v>242</v>
      </c>
      <c r="L13" s="469"/>
      <c r="N13" s="281" t="s">
        <v>276</v>
      </c>
    </row>
    <row r="14" spans="2:14" s="100" customFormat="1">
      <c r="B14" s="278" t="s">
        <v>0</v>
      </c>
      <c r="C14" s="226" t="s">
        <v>127</v>
      </c>
      <c r="D14" s="227" t="s">
        <v>4</v>
      </c>
      <c r="E14" s="228" t="s">
        <v>14</v>
      </c>
      <c r="F14" s="227" t="s">
        <v>10</v>
      </c>
      <c r="H14" s="278" t="s">
        <v>0</v>
      </c>
      <c r="I14" s="226" t="s">
        <v>138</v>
      </c>
      <c r="J14" s="227" t="s">
        <v>4</v>
      </c>
      <c r="K14" s="473" t="s">
        <v>240</v>
      </c>
      <c r="L14" s="474"/>
      <c r="N14" s="470" t="s">
        <v>275</v>
      </c>
    </row>
    <row r="15" spans="2:14" s="100" customFormat="1">
      <c r="B15" s="279" t="s">
        <v>24</v>
      </c>
      <c r="C15" s="229" t="s">
        <v>233</v>
      </c>
      <c r="D15" s="225" t="s">
        <v>4</v>
      </c>
      <c r="E15" s="166" t="s">
        <v>132</v>
      </c>
      <c r="F15" s="225" t="s">
        <v>4</v>
      </c>
      <c r="H15" s="280" t="s">
        <v>24</v>
      </c>
      <c r="I15" s="229" t="s">
        <v>233</v>
      </c>
      <c r="J15" s="225" t="s">
        <v>4</v>
      </c>
      <c r="K15" s="473" t="s">
        <v>240</v>
      </c>
      <c r="L15" s="474"/>
      <c r="N15" s="470"/>
    </row>
    <row r="16" spans="2:14" s="100" customFormat="1">
      <c r="B16" s="279" t="s">
        <v>43</v>
      </c>
      <c r="C16" s="282" t="s">
        <v>168</v>
      </c>
      <c r="D16" s="283" t="s">
        <v>10</v>
      </c>
      <c r="E16" s="100" t="s">
        <v>173</v>
      </c>
      <c r="F16" s="284" t="s">
        <v>4</v>
      </c>
      <c r="H16" s="280" t="s">
        <v>43</v>
      </c>
      <c r="I16" s="229" t="s">
        <v>168</v>
      </c>
      <c r="J16" s="225" t="s">
        <v>10</v>
      </c>
      <c r="K16" s="166" t="s">
        <v>173</v>
      </c>
      <c r="L16" s="225" t="s">
        <v>4</v>
      </c>
      <c r="N16" s="470"/>
    </row>
    <row r="17" spans="2:12" s="100" customFormat="1">
      <c r="B17" s="279" t="s">
        <v>112</v>
      </c>
      <c r="C17" s="285" t="s">
        <v>93</v>
      </c>
      <c r="D17" s="225" t="s">
        <v>4</v>
      </c>
      <c r="E17" s="166" t="s">
        <v>96</v>
      </c>
      <c r="F17" s="225" t="s">
        <v>8</v>
      </c>
      <c r="H17" s="279" t="s">
        <v>112</v>
      </c>
      <c r="I17" s="473" t="s">
        <v>240</v>
      </c>
      <c r="J17" s="474"/>
      <c r="K17" s="473" t="s">
        <v>240</v>
      </c>
      <c r="L17" s="474"/>
    </row>
    <row r="18" spans="2:12" s="100" customFormat="1">
      <c r="B18" s="279" t="s">
        <v>111</v>
      </c>
      <c r="C18" s="229" t="s">
        <v>234</v>
      </c>
      <c r="D18" s="225" t="s">
        <v>4</v>
      </c>
      <c r="E18" s="166" t="s">
        <v>141</v>
      </c>
      <c r="F18" s="225" t="s">
        <v>4</v>
      </c>
      <c r="H18" s="279" t="s">
        <v>111</v>
      </c>
      <c r="I18" s="229" t="s">
        <v>234</v>
      </c>
      <c r="J18" s="225" t="s">
        <v>4</v>
      </c>
      <c r="K18" s="166" t="s">
        <v>141</v>
      </c>
      <c r="L18" s="225" t="s">
        <v>4</v>
      </c>
    </row>
    <row r="19" spans="2:12" s="100" customFormat="1">
      <c r="B19" s="279" t="s">
        <v>74</v>
      </c>
      <c r="C19" s="229" t="s">
        <v>118</v>
      </c>
      <c r="D19" s="225" t="s">
        <v>4</v>
      </c>
      <c r="E19" s="167" t="s">
        <v>84</v>
      </c>
      <c r="F19" s="168" t="s">
        <v>4</v>
      </c>
      <c r="H19" s="279" t="s">
        <v>74</v>
      </c>
      <c r="I19" s="229" t="s">
        <v>118</v>
      </c>
      <c r="J19" s="225" t="s">
        <v>4</v>
      </c>
      <c r="K19" s="166" t="s">
        <v>84</v>
      </c>
      <c r="L19" s="225" t="s">
        <v>4</v>
      </c>
    </row>
    <row r="20" spans="2:12" s="100" customFormat="1" ht="15.75" thickBot="1">
      <c r="B20" s="277" t="s">
        <v>79</v>
      </c>
      <c r="C20" s="471" t="s">
        <v>240</v>
      </c>
      <c r="D20" s="472"/>
      <c r="E20" s="286" t="s">
        <v>260</v>
      </c>
      <c r="F20" s="287" t="s">
        <v>4</v>
      </c>
      <c r="H20" s="277" t="s">
        <v>79</v>
      </c>
      <c r="I20" s="471" t="s">
        <v>240</v>
      </c>
      <c r="J20" s="472"/>
      <c r="K20" s="286" t="s">
        <v>260</v>
      </c>
      <c r="L20" s="287" t="s">
        <v>4</v>
      </c>
    </row>
    <row r="21" spans="2:12" s="100" customFormat="1"/>
    <row r="22" spans="2:12" s="100" customFormat="1" ht="16.5" thickBot="1">
      <c r="B22" s="466" t="s">
        <v>272</v>
      </c>
      <c r="C22" s="466"/>
      <c r="D22" s="466"/>
      <c r="E22" s="466"/>
      <c r="F22" s="466"/>
      <c r="H22" s="466" t="s">
        <v>273</v>
      </c>
      <c r="I22" s="466"/>
      <c r="J22" s="466"/>
      <c r="K22" s="466"/>
      <c r="L22" s="466"/>
    </row>
    <row r="23" spans="2:12" s="100" customFormat="1" ht="15.75" thickBot="1">
      <c r="B23" s="467" t="s">
        <v>274</v>
      </c>
      <c r="C23" s="468"/>
      <c r="D23" s="468"/>
      <c r="E23" s="468"/>
      <c r="F23" s="469"/>
      <c r="H23" s="467" t="s">
        <v>274</v>
      </c>
      <c r="I23" s="468"/>
      <c r="J23" s="468"/>
      <c r="K23" s="468"/>
      <c r="L23" s="469"/>
    </row>
    <row r="24" spans="2:12" s="100" customFormat="1"/>
    <row r="25" spans="2:12" s="100" customFormat="1" ht="16.5" thickBot="1">
      <c r="B25" s="466" t="s">
        <v>243</v>
      </c>
      <c r="C25" s="466"/>
      <c r="D25" s="466"/>
      <c r="E25" s="466"/>
      <c r="F25" s="466"/>
      <c r="H25" s="466" t="s">
        <v>244</v>
      </c>
      <c r="I25" s="466"/>
      <c r="J25" s="466"/>
      <c r="K25" s="466"/>
      <c r="L25" s="466"/>
    </row>
    <row r="26" spans="2:12" s="100" customFormat="1" ht="15.75" thickBot="1">
      <c r="C26" s="467" t="s">
        <v>145</v>
      </c>
      <c r="D26" s="469"/>
      <c r="E26" s="467" t="s">
        <v>146</v>
      </c>
      <c r="F26" s="469"/>
      <c r="I26" s="467" t="s">
        <v>241</v>
      </c>
      <c r="J26" s="469"/>
      <c r="K26" s="467" t="s">
        <v>242</v>
      </c>
      <c r="L26" s="469"/>
    </row>
    <row r="27" spans="2:12" s="100" customFormat="1">
      <c r="B27" s="278" t="s">
        <v>0</v>
      </c>
      <c r="C27" s="226" t="s">
        <v>127</v>
      </c>
      <c r="D27" s="227" t="s">
        <v>4</v>
      </c>
      <c r="E27" s="228" t="s">
        <v>14</v>
      </c>
      <c r="F27" s="227" t="s">
        <v>10</v>
      </c>
      <c r="H27" s="278" t="s">
        <v>0</v>
      </c>
      <c r="I27" s="226" t="s">
        <v>61</v>
      </c>
      <c r="J27" s="227" t="s">
        <v>4</v>
      </c>
      <c r="K27" s="475" t="s">
        <v>240</v>
      </c>
      <c r="L27" s="476"/>
    </row>
    <row r="28" spans="2:12" s="100" customFormat="1">
      <c r="B28" s="279" t="s">
        <v>24</v>
      </c>
      <c r="C28" s="229" t="s">
        <v>12</v>
      </c>
      <c r="D28" s="225" t="s">
        <v>4</v>
      </c>
      <c r="E28" s="100" t="s">
        <v>231</v>
      </c>
      <c r="F28" s="230" t="s">
        <v>8</v>
      </c>
      <c r="H28" s="280" t="s">
        <v>24</v>
      </c>
      <c r="I28" s="100" t="s">
        <v>178</v>
      </c>
      <c r="J28" s="230" t="s">
        <v>4</v>
      </c>
      <c r="K28" s="100" t="s">
        <v>129</v>
      </c>
      <c r="L28" s="225" t="s">
        <v>4</v>
      </c>
    </row>
    <row r="29" spans="2:12" s="100" customFormat="1">
      <c r="B29" s="477" t="s">
        <v>43</v>
      </c>
      <c r="C29" s="479" t="s">
        <v>80</v>
      </c>
      <c r="D29" s="481" t="s">
        <v>4</v>
      </c>
      <c r="E29" s="479" t="s">
        <v>37</v>
      </c>
      <c r="F29" s="481" t="s">
        <v>8</v>
      </c>
      <c r="H29" s="477" t="s">
        <v>43</v>
      </c>
      <c r="I29" s="479" t="s">
        <v>80</v>
      </c>
      <c r="J29" s="481" t="s">
        <v>4</v>
      </c>
      <c r="K29" s="166" t="s">
        <v>130</v>
      </c>
      <c r="L29" s="225" t="s">
        <v>4</v>
      </c>
    </row>
    <row r="30" spans="2:12" s="100" customFormat="1">
      <c r="B30" s="478"/>
      <c r="C30" s="480"/>
      <c r="D30" s="482"/>
      <c r="E30" s="480"/>
      <c r="F30" s="482"/>
      <c r="H30" s="478"/>
      <c r="I30" s="480"/>
      <c r="J30" s="482"/>
      <c r="K30" s="166" t="s">
        <v>116</v>
      </c>
      <c r="L30" s="225" t="s">
        <v>8</v>
      </c>
    </row>
    <row r="31" spans="2:12" s="100" customFormat="1">
      <c r="B31" s="279" t="s">
        <v>112</v>
      </c>
      <c r="C31" t="s">
        <v>181</v>
      </c>
      <c r="D31" s="225" t="s">
        <v>8</v>
      </c>
      <c r="E31" s="166" t="s">
        <v>66</v>
      </c>
      <c r="F31" s="225" t="s">
        <v>4</v>
      </c>
      <c r="H31" s="279" t="s">
        <v>112</v>
      </c>
      <c r="I31" s="229" t="s">
        <v>70</v>
      </c>
      <c r="J31" s="225" t="s">
        <v>4</v>
      </c>
      <c r="K31" s="473" t="s">
        <v>240</v>
      </c>
      <c r="L31" s="474"/>
    </row>
    <row r="32" spans="2:12" s="100" customFormat="1">
      <c r="B32" s="279" t="s">
        <v>111</v>
      </c>
      <c r="C32" s="229" t="s">
        <v>168</v>
      </c>
      <c r="D32" s="225" t="s">
        <v>10</v>
      </c>
      <c r="E32" s="166" t="s">
        <v>140</v>
      </c>
      <c r="F32" s="225" t="s">
        <v>4</v>
      </c>
      <c r="H32" s="279" t="s">
        <v>111</v>
      </c>
      <c r="I32" s="229" t="s">
        <v>168</v>
      </c>
      <c r="J32" s="225" t="s">
        <v>10</v>
      </c>
      <c r="K32" s="166" t="s">
        <v>140</v>
      </c>
      <c r="L32" s="225" t="s">
        <v>4</v>
      </c>
    </row>
    <row r="33" spans="2:12" s="100" customFormat="1">
      <c r="B33" s="279" t="s">
        <v>74</v>
      </c>
      <c r="C33" s="229" t="s">
        <v>234</v>
      </c>
      <c r="D33" s="225" t="s">
        <v>4</v>
      </c>
      <c r="E33" s="167" t="s">
        <v>141</v>
      </c>
      <c r="F33" s="168" t="s">
        <v>4</v>
      </c>
      <c r="H33" s="279" t="s">
        <v>74</v>
      </c>
      <c r="I33" s="229" t="s">
        <v>234</v>
      </c>
      <c r="J33" s="225" t="s">
        <v>4</v>
      </c>
      <c r="K33" s="167" t="s">
        <v>141</v>
      </c>
      <c r="L33" s="168" t="s">
        <v>4</v>
      </c>
    </row>
    <row r="34" spans="2:12" s="100" customFormat="1" ht="15.75" thickBot="1">
      <c r="B34" s="277" t="s">
        <v>79</v>
      </c>
      <c r="C34" s="471" t="s">
        <v>240</v>
      </c>
      <c r="D34" s="472"/>
      <c r="E34" s="471" t="s">
        <v>240</v>
      </c>
      <c r="F34" s="472"/>
      <c r="H34" s="277" t="s">
        <v>79</v>
      </c>
      <c r="I34" s="471" t="s">
        <v>240</v>
      </c>
      <c r="J34" s="472"/>
      <c r="K34" s="471" t="s">
        <v>240</v>
      </c>
      <c r="L34" s="472"/>
    </row>
    <row r="36" spans="2:12" ht="16.5" thickBot="1">
      <c r="B36" s="485" t="s">
        <v>187</v>
      </c>
      <c r="C36" s="485"/>
      <c r="D36" s="485"/>
      <c r="E36" s="485"/>
      <c r="F36" s="485"/>
    </row>
    <row r="37" spans="2:12" ht="15.75" thickBot="1">
      <c r="C37" s="483" t="s">
        <v>145</v>
      </c>
      <c r="D37" s="484"/>
      <c r="E37" s="483" t="s">
        <v>146</v>
      </c>
      <c r="F37" s="484"/>
    </row>
    <row r="38" spans="2:12">
      <c r="B38" s="275" t="s">
        <v>0</v>
      </c>
      <c r="C38" s="160" t="s">
        <v>127</v>
      </c>
      <c r="D38" s="162" t="s">
        <v>4</v>
      </c>
      <c r="E38" s="161" t="s">
        <v>14</v>
      </c>
      <c r="F38" s="162" t="s">
        <v>10</v>
      </c>
    </row>
    <row r="39" spans="2:12">
      <c r="B39" s="276" t="s">
        <v>24</v>
      </c>
      <c r="C39" s="163" t="s">
        <v>12</v>
      </c>
      <c r="D39" s="165" t="s">
        <v>4</v>
      </c>
      <c r="E39" s="164" t="s">
        <v>115</v>
      </c>
      <c r="F39" s="165" t="s">
        <v>8</v>
      </c>
    </row>
    <row r="40" spans="2:12">
      <c r="B40" s="276" t="s">
        <v>43</v>
      </c>
      <c r="C40" s="163" t="s">
        <v>57</v>
      </c>
      <c r="D40" s="165" t="s">
        <v>4</v>
      </c>
      <c r="E40" s="164" t="s">
        <v>77</v>
      </c>
      <c r="F40" s="165" t="s">
        <v>8</v>
      </c>
    </row>
    <row r="41" spans="2:12">
      <c r="B41" s="276" t="s">
        <v>112</v>
      </c>
      <c r="C41" s="163" t="s">
        <v>128</v>
      </c>
      <c r="D41" s="165" t="s">
        <v>8</v>
      </c>
      <c r="E41" s="166" t="s">
        <v>66</v>
      </c>
      <c r="F41" s="165" t="s">
        <v>4</v>
      </c>
    </row>
    <row r="42" spans="2:12">
      <c r="B42" s="276" t="s">
        <v>111</v>
      </c>
      <c r="C42" s="163" t="s">
        <v>80</v>
      </c>
      <c r="D42" s="165" t="s">
        <v>4</v>
      </c>
      <c r="E42" s="164" t="s">
        <v>131</v>
      </c>
      <c r="F42" s="165" t="s">
        <v>8</v>
      </c>
    </row>
    <row r="43" spans="2:12">
      <c r="B43" s="276" t="s">
        <v>74</v>
      </c>
      <c r="C43" s="163" t="s">
        <v>83</v>
      </c>
      <c r="D43" s="165" t="s">
        <v>4</v>
      </c>
      <c r="E43" s="167" t="s">
        <v>144</v>
      </c>
      <c r="F43" s="168" t="s">
        <v>8</v>
      </c>
    </row>
    <row r="44" spans="2:12" ht="15.75" thickBot="1">
      <c r="B44" s="277" t="s">
        <v>79</v>
      </c>
      <c r="C44" s="169" t="s">
        <v>118</v>
      </c>
      <c r="D44" s="171" t="s">
        <v>4</v>
      </c>
      <c r="E44" s="170" t="s">
        <v>141</v>
      </c>
      <c r="F44" s="171" t="s">
        <v>4</v>
      </c>
    </row>
    <row r="46" spans="2:12" ht="16.5" thickBot="1">
      <c r="B46" s="485" t="s">
        <v>158</v>
      </c>
      <c r="C46" s="485"/>
      <c r="D46" s="485"/>
      <c r="E46" s="485"/>
      <c r="F46" s="485"/>
    </row>
    <row r="47" spans="2:12" ht="15.75" thickBot="1">
      <c r="C47" s="483" t="s">
        <v>145</v>
      </c>
      <c r="D47" s="484"/>
      <c r="E47" s="483" t="s">
        <v>146</v>
      </c>
      <c r="F47" s="484"/>
    </row>
    <row r="48" spans="2:12">
      <c r="B48" s="275" t="s">
        <v>0</v>
      </c>
      <c r="C48" s="490" t="s">
        <v>147</v>
      </c>
      <c r="D48" s="491"/>
      <c r="E48" s="490" t="s">
        <v>148</v>
      </c>
      <c r="F48" s="491"/>
    </row>
    <row r="49" spans="2:6">
      <c r="B49" s="276" t="s">
        <v>24</v>
      </c>
      <c r="C49" s="486" t="s">
        <v>149</v>
      </c>
      <c r="D49" s="487"/>
      <c r="E49" s="486" t="s">
        <v>150</v>
      </c>
      <c r="F49" s="487"/>
    </row>
    <row r="50" spans="2:6">
      <c r="B50" s="276" t="s">
        <v>43</v>
      </c>
      <c r="C50" s="492" t="s">
        <v>152</v>
      </c>
      <c r="D50" s="493"/>
      <c r="E50" s="492" t="s">
        <v>151</v>
      </c>
      <c r="F50" s="493"/>
    </row>
    <row r="51" spans="2:6">
      <c r="B51" s="276" t="s">
        <v>112</v>
      </c>
      <c r="C51" s="486" t="s">
        <v>153</v>
      </c>
      <c r="D51" s="487"/>
      <c r="E51" s="486" t="s">
        <v>154</v>
      </c>
      <c r="F51" s="487"/>
    </row>
    <row r="52" spans="2:6">
      <c r="B52" s="276" t="s">
        <v>111</v>
      </c>
      <c r="C52" s="492" t="s">
        <v>119</v>
      </c>
      <c r="D52" s="493"/>
      <c r="E52" s="492" t="s">
        <v>155</v>
      </c>
      <c r="F52" s="493"/>
    </row>
    <row r="53" spans="2:6">
      <c r="B53" s="276" t="s">
        <v>74</v>
      </c>
      <c r="C53" s="486" t="s">
        <v>156</v>
      </c>
      <c r="D53" s="487"/>
      <c r="E53" s="486" t="s">
        <v>157</v>
      </c>
      <c r="F53" s="487"/>
    </row>
    <row r="54" spans="2:6" ht="15.75" thickBot="1">
      <c r="B54" s="277" t="s">
        <v>79</v>
      </c>
      <c r="C54" s="488" t="s">
        <v>135</v>
      </c>
      <c r="D54" s="489"/>
      <c r="E54" s="494" t="s">
        <v>159</v>
      </c>
      <c r="F54" s="495"/>
    </row>
    <row r="56" spans="2:6" ht="16.5" thickBot="1">
      <c r="B56" s="485" t="s">
        <v>210</v>
      </c>
      <c r="C56" s="485"/>
      <c r="D56" s="485"/>
      <c r="E56" s="485"/>
      <c r="F56" s="485"/>
    </row>
    <row r="57" spans="2:6" ht="15.75" thickBot="1">
      <c r="C57" s="483" t="s">
        <v>188</v>
      </c>
      <c r="D57" s="484"/>
      <c r="E57" s="483" t="s">
        <v>189</v>
      </c>
      <c r="F57" s="484"/>
    </row>
    <row r="58" spans="2:6">
      <c r="B58" s="275" t="s">
        <v>0</v>
      </c>
      <c r="C58" s="490" t="s">
        <v>190</v>
      </c>
      <c r="D58" s="491"/>
      <c r="E58" s="490" t="s">
        <v>191</v>
      </c>
      <c r="F58" s="491"/>
    </row>
    <row r="59" spans="2:6">
      <c r="B59" s="276" t="s">
        <v>24</v>
      </c>
      <c r="C59" s="486" t="s">
        <v>192</v>
      </c>
      <c r="D59" s="487"/>
      <c r="E59" s="486" t="s">
        <v>193</v>
      </c>
      <c r="F59" s="487"/>
    </row>
    <row r="60" spans="2:6">
      <c r="B60" s="276" t="s">
        <v>43</v>
      </c>
      <c r="C60" s="492" t="s">
        <v>194</v>
      </c>
      <c r="D60" s="493"/>
      <c r="E60" s="492" t="s">
        <v>195</v>
      </c>
      <c r="F60" s="493"/>
    </row>
    <row r="61" spans="2:6">
      <c r="B61" s="276" t="s">
        <v>112</v>
      </c>
      <c r="C61" s="486" t="s">
        <v>196</v>
      </c>
      <c r="D61" s="487"/>
      <c r="E61" s="486" t="s">
        <v>197</v>
      </c>
      <c r="F61" s="487"/>
    </row>
    <row r="62" spans="2:6">
      <c r="B62" s="276" t="s">
        <v>111</v>
      </c>
      <c r="C62" s="492" t="s">
        <v>198</v>
      </c>
      <c r="D62" s="493"/>
      <c r="E62" s="492" t="s">
        <v>199</v>
      </c>
      <c r="F62" s="493"/>
    </row>
    <row r="63" spans="2:6">
      <c r="B63" s="276" t="s">
        <v>74</v>
      </c>
      <c r="C63" s="486" t="s">
        <v>119</v>
      </c>
      <c r="D63" s="487"/>
      <c r="E63" s="486" t="s">
        <v>200</v>
      </c>
      <c r="F63" s="487"/>
    </row>
    <row r="64" spans="2:6" ht="15.75" thickBot="1">
      <c r="B64" s="277" t="s">
        <v>79</v>
      </c>
      <c r="C64" s="488" t="s">
        <v>135</v>
      </c>
      <c r="D64" s="489"/>
      <c r="E64" s="494" t="s">
        <v>201</v>
      </c>
      <c r="F64" s="495"/>
    </row>
    <row r="66" spans="2:6" ht="16.5" thickBot="1">
      <c r="B66" s="485" t="s">
        <v>211</v>
      </c>
      <c r="C66" s="485"/>
      <c r="D66" s="485"/>
      <c r="E66" s="485"/>
      <c r="F66" s="485"/>
    </row>
    <row r="67" spans="2:6" ht="15.75" thickBot="1">
      <c r="C67" s="483" t="s">
        <v>188</v>
      </c>
      <c r="D67" s="484" t="s">
        <v>202</v>
      </c>
      <c r="E67" s="483" t="s">
        <v>189</v>
      </c>
      <c r="F67" s="484" t="s">
        <v>203</v>
      </c>
    </row>
    <row r="68" spans="2:6">
      <c r="B68" s="275" t="s">
        <v>0</v>
      </c>
      <c r="C68" s="490" t="s">
        <v>186</v>
      </c>
      <c r="D68" s="491"/>
      <c r="E68" s="490" t="s">
        <v>191</v>
      </c>
      <c r="F68" s="491"/>
    </row>
    <row r="69" spans="2:6">
      <c r="B69" s="276" t="s">
        <v>24</v>
      </c>
      <c r="C69" s="486" t="s">
        <v>147</v>
      </c>
      <c r="D69" s="487"/>
      <c r="E69" s="486" t="s">
        <v>204</v>
      </c>
      <c r="F69" s="487"/>
    </row>
    <row r="70" spans="2:6">
      <c r="B70" s="276" t="s">
        <v>43</v>
      </c>
      <c r="C70" s="492" t="s">
        <v>205</v>
      </c>
      <c r="D70" s="493"/>
      <c r="E70" s="492" t="s">
        <v>148</v>
      </c>
      <c r="F70" s="493"/>
    </row>
    <row r="71" spans="2:6">
      <c r="B71" s="276" t="s">
        <v>112</v>
      </c>
      <c r="C71" s="486" t="s">
        <v>206</v>
      </c>
      <c r="D71" s="487"/>
      <c r="E71" s="486" t="s">
        <v>207</v>
      </c>
      <c r="F71" s="487"/>
    </row>
    <row r="72" spans="2:6">
      <c r="B72" s="276" t="s">
        <v>111</v>
      </c>
      <c r="C72" s="492" t="s">
        <v>198</v>
      </c>
      <c r="D72" s="493"/>
      <c r="E72" s="492" t="s">
        <v>151</v>
      </c>
      <c r="F72" s="493"/>
    </row>
    <row r="73" spans="2:6">
      <c r="B73" s="276" t="s">
        <v>74</v>
      </c>
      <c r="C73" s="486" t="s">
        <v>208</v>
      </c>
      <c r="D73" s="487"/>
      <c r="E73" s="486" t="s">
        <v>209</v>
      </c>
      <c r="F73" s="487"/>
    </row>
    <row r="74" spans="2:6" ht="15.75" thickBot="1">
      <c r="B74" s="277" t="s">
        <v>79</v>
      </c>
      <c r="C74" s="488" t="s">
        <v>119</v>
      </c>
      <c r="D74" s="489"/>
      <c r="E74" s="494" t="s">
        <v>159</v>
      </c>
      <c r="F74" s="495"/>
    </row>
    <row r="76" spans="2:6" ht="16.5" thickBot="1">
      <c r="B76" s="485" t="s">
        <v>217</v>
      </c>
      <c r="C76" s="485"/>
      <c r="D76" s="485"/>
      <c r="E76" s="485"/>
      <c r="F76" s="485"/>
    </row>
    <row r="77" spans="2:6" ht="15.75" thickBot="1">
      <c r="B77" s="207" t="s">
        <v>109</v>
      </c>
      <c r="C77" s="483" t="s">
        <v>212</v>
      </c>
      <c r="D77" s="484"/>
      <c r="E77" s="483" t="s">
        <v>213</v>
      </c>
      <c r="F77" s="484"/>
    </row>
    <row r="78" spans="2:6">
      <c r="B78" s="208" t="s">
        <v>0</v>
      </c>
      <c r="C78" s="209" t="s">
        <v>127</v>
      </c>
      <c r="D78" s="210" t="s">
        <v>4</v>
      </c>
      <c r="E78" s="211" t="s">
        <v>14</v>
      </c>
      <c r="F78" s="212" t="s">
        <v>10</v>
      </c>
    </row>
    <row r="79" spans="2:6">
      <c r="B79" s="213" t="s">
        <v>24</v>
      </c>
      <c r="C79" s="214" t="s">
        <v>12</v>
      </c>
      <c r="D79" s="215" t="s">
        <v>4</v>
      </c>
      <c r="E79" s="216" t="s">
        <v>214</v>
      </c>
      <c r="F79" s="217" t="s">
        <v>10</v>
      </c>
    </row>
    <row r="80" spans="2:6">
      <c r="B80" s="213" t="s">
        <v>43</v>
      </c>
      <c r="C80" s="214" t="s">
        <v>27</v>
      </c>
      <c r="D80" s="215" t="s">
        <v>4</v>
      </c>
      <c r="E80" s="218" t="s">
        <v>48</v>
      </c>
      <c r="F80" s="219" t="s">
        <v>11</v>
      </c>
    </row>
    <row r="81" spans="2:6">
      <c r="B81" s="213" t="s">
        <v>112</v>
      </c>
      <c r="C81" s="214" t="s">
        <v>215</v>
      </c>
      <c r="D81" s="215" t="s">
        <v>4</v>
      </c>
      <c r="E81" s="218" t="s">
        <v>66</v>
      </c>
      <c r="F81" s="219" t="s">
        <v>4</v>
      </c>
    </row>
    <row r="82" spans="2:6">
      <c r="B82" s="213" t="s">
        <v>111</v>
      </c>
      <c r="C82" s="214" t="s">
        <v>216</v>
      </c>
      <c r="D82" s="215" t="s">
        <v>8</v>
      </c>
      <c r="E82" s="216" t="s">
        <v>47</v>
      </c>
      <c r="F82" s="217" t="s">
        <v>4</v>
      </c>
    </row>
    <row r="83" spans="2:6">
      <c r="B83" s="213" t="s">
        <v>74</v>
      </c>
      <c r="C83" s="214" t="s">
        <v>70</v>
      </c>
      <c r="D83" s="215" t="s">
        <v>4</v>
      </c>
      <c r="E83" s="216" t="s">
        <v>101</v>
      </c>
      <c r="F83" s="217" t="s">
        <v>4</v>
      </c>
    </row>
    <row r="84" spans="2:6" ht="15.75" thickBot="1">
      <c r="B84" s="220" t="s">
        <v>79</v>
      </c>
      <c r="C84" s="221" t="s">
        <v>80</v>
      </c>
      <c r="D84" s="222" t="s">
        <v>4</v>
      </c>
      <c r="E84" s="223" t="s">
        <v>76</v>
      </c>
      <c r="F84" s="224" t="s">
        <v>8</v>
      </c>
    </row>
    <row r="86" spans="2:6" ht="16.5" thickBot="1">
      <c r="B86" s="485" t="s">
        <v>221</v>
      </c>
      <c r="C86" s="485"/>
      <c r="D86" s="485"/>
      <c r="E86" s="485"/>
      <c r="F86" s="485"/>
    </row>
    <row r="87" spans="2:6" ht="15.75" thickBot="1">
      <c r="B87" s="207"/>
      <c r="C87" s="483" t="s">
        <v>218</v>
      </c>
      <c r="D87" s="484"/>
      <c r="E87" s="483" t="s">
        <v>219</v>
      </c>
      <c r="F87" s="484"/>
    </row>
    <row r="88" spans="2:6">
      <c r="B88" s="208" t="s">
        <v>0</v>
      </c>
      <c r="C88" s="209" t="s">
        <v>113</v>
      </c>
      <c r="D88" s="210" t="s">
        <v>4</v>
      </c>
      <c r="E88" s="211" t="s">
        <v>14</v>
      </c>
      <c r="F88" s="212" t="s">
        <v>10</v>
      </c>
    </row>
    <row r="89" spans="2:6">
      <c r="B89" s="213" t="s">
        <v>24</v>
      </c>
      <c r="C89" s="214" t="s">
        <v>88</v>
      </c>
      <c r="D89" s="215" t="s">
        <v>4</v>
      </c>
      <c r="E89" s="216" t="s">
        <v>114</v>
      </c>
      <c r="F89" s="217" t="s">
        <v>4</v>
      </c>
    </row>
    <row r="90" spans="2:6">
      <c r="B90" s="213" t="s">
        <v>43</v>
      </c>
      <c r="C90" s="214" t="s">
        <v>28</v>
      </c>
      <c r="D90" s="215" t="s">
        <v>4</v>
      </c>
      <c r="E90" s="218" t="s">
        <v>214</v>
      </c>
      <c r="F90" s="219" t="s">
        <v>10</v>
      </c>
    </row>
    <row r="91" spans="2:6">
      <c r="B91" s="213" t="s">
        <v>112</v>
      </c>
      <c r="C91" s="214" t="s">
        <v>134</v>
      </c>
      <c r="D91" s="215" t="s">
        <v>10</v>
      </c>
      <c r="E91" s="218" t="s">
        <v>66</v>
      </c>
      <c r="F91" s="219" t="s">
        <v>4</v>
      </c>
    </row>
    <row r="92" spans="2:6">
      <c r="B92" s="213" t="s">
        <v>111</v>
      </c>
      <c r="C92" s="214" t="s">
        <v>29</v>
      </c>
      <c r="D92" s="215" t="s">
        <v>8</v>
      </c>
      <c r="E92" s="216" t="s">
        <v>220</v>
      </c>
      <c r="F92" s="217" t="s">
        <v>8</v>
      </c>
    </row>
    <row r="93" spans="2:6">
      <c r="B93" s="213" t="s">
        <v>74</v>
      </c>
      <c r="C93" s="214" t="s">
        <v>216</v>
      </c>
      <c r="D93" s="215" t="s">
        <v>8</v>
      </c>
      <c r="E93" s="216" t="s">
        <v>72</v>
      </c>
      <c r="F93" s="217" t="s">
        <v>4</v>
      </c>
    </row>
    <row r="94" spans="2:6" ht="15.75" thickBot="1">
      <c r="B94" s="220" t="s">
        <v>79</v>
      </c>
      <c r="C94" s="221" t="s">
        <v>70</v>
      </c>
      <c r="D94" s="222" t="s">
        <v>4</v>
      </c>
      <c r="E94" s="223" t="s">
        <v>75</v>
      </c>
      <c r="F94" s="224" t="s">
        <v>4</v>
      </c>
    </row>
    <row r="96" spans="2:6" ht="16.5" thickBot="1">
      <c r="B96" s="485" t="s">
        <v>222</v>
      </c>
      <c r="C96" s="485"/>
      <c r="D96" s="485"/>
      <c r="E96" s="485"/>
      <c r="F96" s="485"/>
    </row>
    <row r="97" spans="2:6" ht="15.75" thickBot="1">
      <c r="B97" s="207"/>
      <c r="C97" s="483" t="s">
        <v>218</v>
      </c>
      <c r="D97" s="484"/>
      <c r="E97" s="483" t="s">
        <v>219</v>
      </c>
      <c r="F97" s="484"/>
    </row>
    <row r="98" spans="2:6">
      <c r="B98" s="208" t="s">
        <v>0</v>
      </c>
      <c r="C98" s="209" t="s">
        <v>224</v>
      </c>
      <c r="D98" s="210" t="s">
        <v>8</v>
      </c>
      <c r="E98" s="211" t="s">
        <v>14</v>
      </c>
      <c r="F98" s="212" t="s">
        <v>10</v>
      </c>
    </row>
    <row r="99" spans="2:6">
      <c r="B99" s="213" t="s">
        <v>24</v>
      </c>
      <c r="C99" s="214" t="s">
        <v>113</v>
      </c>
      <c r="D99" s="215" t="s">
        <v>4</v>
      </c>
      <c r="E99" s="216" t="s">
        <v>182</v>
      </c>
      <c r="F99" s="217" t="s">
        <v>225</v>
      </c>
    </row>
    <row r="100" spans="2:6">
      <c r="B100" s="213" t="s">
        <v>43</v>
      </c>
      <c r="C100" s="214" t="s">
        <v>45</v>
      </c>
      <c r="D100" s="215" t="s">
        <v>4</v>
      </c>
      <c r="E100" s="218" t="s">
        <v>171</v>
      </c>
      <c r="F100" s="219" t="s">
        <v>8</v>
      </c>
    </row>
    <row r="101" spans="2:6">
      <c r="B101" s="213" t="s">
        <v>112</v>
      </c>
      <c r="C101" s="214" t="s">
        <v>105</v>
      </c>
      <c r="D101" s="215" t="s">
        <v>8</v>
      </c>
      <c r="E101" s="218" t="s">
        <v>125</v>
      </c>
      <c r="F101" s="219" t="s">
        <v>8</v>
      </c>
    </row>
    <row r="102" spans="2:6">
      <c r="B102" s="213" t="s">
        <v>111</v>
      </c>
      <c r="C102" s="214" t="s">
        <v>27</v>
      </c>
      <c r="D102" s="215" t="s">
        <v>4</v>
      </c>
      <c r="E102" s="216" t="s">
        <v>214</v>
      </c>
      <c r="F102" s="217" t="s">
        <v>10</v>
      </c>
    </row>
    <row r="103" spans="2:6">
      <c r="B103" s="213" t="s">
        <v>74</v>
      </c>
      <c r="C103" s="214" t="s">
        <v>29</v>
      </c>
      <c r="D103" s="215" t="s">
        <v>8</v>
      </c>
      <c r="E103" s="216" t="s">
        <v>47</v>
      </c>
      <c r="F103" s="217" t="s">
        <v>4</v>
      </c>
    </row>
    <row r="104" spans="2:6" ht="15.75" thickBot="1">
      <c r="B104" s="220" t="s">
        <v>79</v>
      </c>
      <c r="C104" s="221" t="s">
        <v>70</v>
      </c>
      <c r="D104" s="222" t="s">
        <v>4</v>
      </c>
      <c r="E104" s="223" t="s">
        <v>72</v>
      </c>
      <c r="F104" s="224" t="s">
        <v>4</v>
      </c>
    </row>
    <row r="106" spans="2:6" ht="16.5" thickBot="1">
      <c r="B106" s="485" t="s">
        <v>223</v>
      </c>
      <c r="C106" s="485"/>
      <c r="D106" s="485"/>
      <c r="E106" s="485"/>
      <c r="F106" s="485"/>
    </row>
    <row r="107" spans="2:6" ht="15.75" thickBot="1">
      <c r="B107" s="207"/>
      <c r="C107" s="483" t="s">
        <v>218</v>
      </c>
      <c r="D107" s="484"/>
      <c r="E107" s="483" t="s">
        <v>219</v>
      </c>
      <c r="F107" s="484"/>
    </row>
    <row r="108" spans="2:6">
      <c r="B108" s="208" t="s">
        <v>0</v>
      </c>
      <c r="C108" s="209" t="s">
        <v>127</v>
      </c>
      <c r="D108" s="210" t="s">
        <v>4</v>
      </c>
      <c r="E108" s="211" t="s">
        <v>14</v>
      </c>
      <c r="F108" s="212" t="s">
        <v>10</v>
      </c>
    </row>
    <row r="109" spans="2:6">
      <c r="B109" s="213" t="s">
        <v>24</v>
      </c>
      <c r="C109" s="214" t="s">
        <v>226</v>
      </c>
      <c r="D109" s="215" t="s">
        <v>4</v>
      </c>
      <c r="E109" s="216" t="s">
        <v>227</v>
      </c>
      <c r="F109" s="217" t="s">
        <v>4</v>
      </c>
    </row>
    <row r="110" spans="2:6">
      <c r="B110" s="213" t="s">
        <v>43</v>
      </c>
      <c r="C110" s="214" t="s">
        <v>28</v>
      </c>
      <c r="D110" s="215" t="s">
        <v>4</v>
      </c>
      <c r="E110" s="218" t="s">
        <v>160</v>
      </c>
      <c r="F110" s="219" t="s">
        <v>4</v>
      </c>
    </row>
    <row r="111" spans="2:6">
      <c r="B111" s="213" t="s">
        <v>112</v>
      </c>
      <c r="C111" s="214" t="s">
        <v>215</v>
      </c>
      <c r="D111" s="215" t="s">
        <v>4</v>
      </c>
      <c r="E111" s="218" t="s">
        <v>103</v>
      </c>
      <c r="F111" s="219" t="s">
        <v>4</v>
      </c>
    </row>
    <row r="112" spans="2:6">
      <c r="B112" s="213" t="s">
        <v>111</v>
      </c>
      <c r="C112" s="214" t="s">
        <v>25</v>
      </c>
      <c r="D112" s="215" t="s">
        <v>4</v>
      </c>
      <c r="E112" s="216" t="s">
        <v>228</v>
      </c>
      <c r="F112" s="217" t="s">
        <v>8</v>
      </c>
    </row>
    <row r="113" spans="2:6">
      <c r="B113" s="213" t="s">
        <v>74</v>
      </c>
      <c r="C113" s="214" t="s">
        <v>229</v>
      </c>
      <c r="D113" s="215" t="s">
        <v>8</v>
      </c>
      <c r="E113" s="216" t="s">
        <v>230</v>
      </c>
      <c r="F113" s="217" t="s">
        <v>8</v>
      </c>
    </row>
    <row r="114" spans="2:6" ht="15.75" thickBot="1">
      <c r="B114" s="220" t="s">
        <v>79</v>
      </c>
      <c r="C114" s="221" t="s">
        <v>51</v>
      </c>
      <c r="D114" s="222" t="s">
        <v>4</v>
      </c>
      <c r="E114" s="223" t="s">
        <v>75</v>
      </c>
      <c r="F114" s="224" t="s">
        <v>4</v>
      </c>
    </row>
  </sheetData>
  <mergeCells count="121">
    <mergeCell ref="C3:D3"/>
    <mergeCell ref="E3:F3"/>
    <mergeCell ref="I3:J3"/>
    <mergeCell ref="K3:L3"/>
    <mergeCell ref="K4:L4"/>
    <mergeCell ref="I7:J7"/>
    <mergeCell ref="K7:L7"/>
    <mergeCell ref="C10:D10"/>
    <mergeCell ref="I10:J10"/>
    <mergeCell ref="K8:L8"/>
    <mergeCell ref="E8:F8"/>
    <mergeCell ref="E9:F9"/>
    <mergeCell ref="I9:J9"/>
    <mergeCell ref="K9:L9"/>
    <mergeCell ref="E10:F10"/>
    <mergeCell ref="K10:L10"/>
    <mergeCell ref="B106:F106"/>
    <mergeCell ref="C107:D107"/>
    <mergeCell ref="E107:F107"/>
    <mergeCell ref="C87:D87"/>
    <mergeCell ref="E87:F87"/>
    <mergeCell ref="B86:F86"/>
    <mergeCell ref="B96:F96"/>
    <mergeCell ref="C97:D97"/>
    <mergeCell ref="E97:F97"/>
    <mergeCell ref="C74:D74"/>
    <mergeCell ref="E74:F74"/>
    <mergeCell ref="C77:D77"/>
    <mergeCell ref="E77:F77"/>
    <mergeCell ref="B76:F76"/>
    <mergeCell ref="C73:D73"/>
    <mergeCell ref="E73:F73"/>
    <mergeCell ref="C70:D70"/>
    <mergeCell ref="E70:F70"/>
    <mergeCell ref="C71:D71"/>
    <mergeCell ref="E71:F71"/>
    <mergeCell ref="C72:D72"/>
    <mergeCell ref="E72:F72"/>
    <mergeCell ref="C67:D67"/>
    <mergeCell ref="E67:F67"/>
    <mergeCell ref="C68:D68"/>
    <mergeCell ref="E68:F68"/>
    <mergeCell ref="E69:F69"/>
    <mergeCell ref="C69:D69"/>
    <mergeCell ref="C63:D63"/>
    <mergeCell ref="E63:F63"/>
    <mergeCell ref="C64:D64"/>
    <mergeCell ref="E64:F64"/>
    <mergeCell ref="B66:F66"/>
    <mergeCell ref="C62:D62"/>
    <mergeCell ref="E62:F62"/>
    <mergeCell ref="C57:D57"/>
    <mergeCell ref="E57:F57"/>
    <mergeCell ref="C58:D58"/>
    <mergeCell ref="E58:F58"/>
    <mergeCell ref="C59:D59"/>
    <mergeCell ref="E59:F59"/>
    <mergeCell ref="B56:F56"/>
    <mergeCell ref="C60:D60"/>
    <mergeCell ref="E60:F60"/>
    <mergeCell ref="C61:D61"/>
    <mergeCell ref="E61:F61"/>
    <mergeCell ref="C54:D54"/>
    <mergeCell ref="E48:F48"/>
    <mergeCell ref="E49:F49"/>
    <mergeCell ref="E50:F50"/>
    <mergeCell ref="E51:F51"/>
    <mergeCell ref="E52:F52"/>
    <mergeCell ref="E53:F53"/>
    <mergeCell ref="E54:F54"/>
    <mergeCell ref="C48:D48"/>
    <mergeCell ref="C49:D49"/>
    <mergeCell ref="C50:D50"/>
    <mergeCell ref="C51:D51"/>
    <mergeCell ref="C52:D52"/>
    <mergeCell ref="C26:D26"/>
    <mergeCell ref="E26:F26"/>
    <mergeCell ref="C37:D37"/>
    <mergeCell ref="E37:F37"/>
    <mergeCell ref="B36:F36"/>
    <mergeCell ref="B46:F46"/>
    <mergeCell ref="C47:D47"/>
    <mergeCell ref="E47:F47"/>
    <mergeCell ref="C53:D53"/>
    <mergeCell ref="B2:F2"/>
    <mergeCell ref="H2:L2"/>
    <mergeCell ref="C13:D13"/>
    <mergeCell ref="E13:F13"/>
    <mergeCell ref="I13:J13"/>
    <mergeCell ref="K13:L13"/>
    <mergeCell ref="K31:L31"/>
    <mergeCell ref="C34:D34"/>
    <mergeCell ref="E34:F34"/>
    <mergeCell ref="I34:J34"/>
    <mergeCell ref="K34:L34"/>
    <mergeCell ref="H25:L25"/>
    <mergeCell ref="K27:L27"/>
    <mergeCell ref="B29:B30"/>
    <mergeCell ref="C29:C30"/>
    <mergeCell ref="D29:D30"/>
    <mergeCell ref="E29:E30"/>
    <mergeCell ref="F29:F30"/>
    <mergeCell ref="H29:H30"/>
    <mergeCell ref="I29:I30"/>
    <mergeCell ref="J29:J30"/>
    <mergeCell ref="I26:J26"/>
    <mergeCell ref="K26:L26"/>
    <mergeCell ref="B25:F25"/>
    <mergeCell ref="B12:F12"/>
    <mergeCell ref="H12:L12"/>
    <mergeCell ref="B22:F22"/>
    <mergeCell ref="H22:L22"/>
    <mergeCell ref="B23:F23"/>
    <mergeCell ref="H23:L23"/>
    <mergeCell ref="N14:N16"/>
    <mergeCell ref="C20:D20"/>
    <mergeCell ref="I20:J20"/>
    <mergeCell ref="I17:J17"/>
    <mergeCell ref="K17:L17"/>
    <mergeCell ref="K15:L15"/>
    <mergeCell ref="K14:L14"/>
  </mergeCells>
  <pageMargins left="0.70866141732283472" right="0.70866141732283472" top="0.74803149606299213" bottom="0.74803149606299213" header="0.31496062992125984" footer="0.31496062992125984"/>
  <pageSetup paperSize="9" scale="97" fitToHeight="0" orientation="landscape" r:id="rId1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sheetPr>
    <tabColor rgb="FFFFFF00"/>
  </sheetPr>
  <dimension ref="B1:P273"/>
  <sheetViews>
    <sheetView view="pageBreakPreview" zoomScaleNormal="100" zoomScaleSheetLayoutView="100" workbookViewId="0">
      <pane xSplit="6" ySplit="1" topLeftCell="G52" activePane="bottomRight" state="frozen"/>
      <selection activeCell="P32" sqref="P32"/>
      <selection pane="topRight" activeCell="P32" sqref="P32"/>
      <selection pane="bottomLeft" activeCell="P32" sqref="P32"/>
      <selection pane="bottomRight" activeCell="G77" sqref="G77"/>
    </sheetView>
  </sheetViews>
  <sheetFormatPr defaultRowHeight="14.25"/>
  <cols>
    <col min="1" max="1" width="2.28515625" style="264" customWidth="1"/>
    <col min="2" max="2" width="12.28515625" style="267" bestFit="1" customWidth="1"/>
    <col min="3" max="3" width="9.28515625" style="264" bestFit="1" customWidth="1"/>
    <col min="4" max="4" width="26.42578125" style="264" bestFit="1" customWidth="1"/>
    <col min="5" max="5" width="16" style="267" bestFit="1" customWidth="1"/>
    <col min="6" max="6" width="6.5703125" style="268" bestFit="1" customWidth="1"/>
    <col min="7" max="7" width="9.42578125" style="264" bestFit="1" customWidth="1"/>
    <col min="8" max="11" width="6.5703125" style="264" customWidth="1"/>
    <col min="12" max="12" width="6.5703125" style="270" customWidth="1"/>
    <col min="13" max="14" width="6.5703125" style="264" customWidth="1"/>
    <col min="15" max="15" width="7.140625" style="269" customWidth="1"/>
    <col min="16" max="16384" width="9.140625" style="264"/>
  </cols>
  <sheetData>
    <row r="1" spans="2:16" ht="97.5">
      <c r="B1" s="258" t="s">
        <v>109</v>
      </c>
      <c r="C1" s="258" t="s">
        <v>319</v>
      </c>
      <c r="D1" s="259" t="s">
        <v>1</v>
      </c>
      <c r="E1" s="258" t="s">
        <v>2</v>
      </c>
      <c r="F1" s="260" t="s">
        <v>108</v>
      </c>
      <c r="G1" s="261" t="s">
        <v>293</v>
      </c>
      <c r="H1" s="261"/>
      <c r="I1" s="261"/>
      <c r="J1" s="261"/>
      <c r="K1" s="261"/>
      <c r="L1" s="299"/>
      <c r="M1" s="261" t="s">
        <v>85</v>
      </c>
      <c r="N1" s="261" t="s">
        <v>106</v>
      </c>
      <c r="O1" s="262" t="s">
        <v>107</v>
      </c>
      <c r="P1" s="263"/>
    </row>
    <row r="2" spans="2:16">
      <c r="B2" s="265" t="s">
        <v>0</v>
      </c>
      <c r="C2" s="266">
        <f t="shared" ref="C2:C46" si="0">RANK(M2,M$2:M$48)</f>
        <v>1</v>
      </c>
      <c r="D2" s="264" t="s">
        <v>313</v>
      </c>
      <c r="E2" s="264" t="s">
        <v>11</v>
      </c>
      <c r="F2" s="264" t="s">
        <v>5</v>
      </c>
      <c r="G2" s="264">
        <v>99</v>
      </c>
      <c r="M2" s="264">
        <v>99</v>
      </c>
      <c r="N2" s="264">
        <v>1</v>
      </c>
      <c r="O2" s="264">
        <v>99</v>
      </c>
      <c r="P2" s="263"/>
    </row>
    <row r="3" spans="2:16">
      <c r="C3" s="266">
        <f t="shared" si="0"/>
        <v>2</v>
      </c>
      <c r="D3" s="264" t="s">
        <v>163</v>
      </c>
      <c r="E3" s="264" t="s">
        <v>4</v>
      </c>
      <c r="F3" s="264" t="s">
        <v>137</v>
      </c>
      <c r="G3" s="264">
        <v>98</v>
      </c>
      <c r="M3" s="264">
        <v>98</v>
      </c>
      <c r="N3" s="264">
        <v>1</v>
      </c>
      <c r="O3" s="264">
        <v>98</v>
      </c>
    </row>
    <row r="4" spans="2:16">
      <c r="C4" s="266">
        <f t="shared" si="0"/>
        <v>3</v>
      </c>
      <c r="D4" s="264" t="s">
        <v>164</v>
      </c>
      <c r="E4" s="264" t="s">
        <v>4</v>
      </c>
      <c r="F4" s="264" t="s">
        <v>7</v>
      </c>
      <c r="G4" s="264">
        <v>97</v>
      </c>
      <c r="M4" s="264">
        <v>97</v>
      </c>
      <c r="N4" s="264">
        <v>1</v>
      </c>
      <c r="O4" s="264">
        <v>97</v>
      </c>
    </row>
    <row r="5" spans="2:16">
      <c r="C5" s="266">
        <f t="shared" si="0"/>
        <v>4</v>
      </c>
      <c r="D5" s="264" t="s">
        <v>183</v>
      </c>
      <c r="E5" s="264" t="s">
        <v>11</v>
      </c>
      <c r="F5" s="264" t="s">
        <v>18</v>
      </c>
      <c r="G5" s="264">
        <v>96</v>
      </c>
      <c r="M5" s="264">
        <v>96</v>
      </c>
      <c r="N5" s="264">
        <v>1</v>
      </c>
      <c r="O5" s="264">
        <v>96</v>
      </c>
    </row>
    <row r="6" spans="2:16">
      <c r="C6" s="266">
        <f t="shared" si="0"/>
        <v>5</v>
      </c>
      <c r="D6" s="264" t="s">
        <v>86</v>
      </c>
      <c r="E6" s="264" t="s">
        <v>4</v>
      </c>
      <c r="F6" s="264" t="s">
        <v>7</v>
      </c>
      <c r="G6" s="264">
        <v>95</v>
      </c>
      <c r="M6" s="264">
        <v>95</v>
      </c>
      <c r="N6" s="264">
        <v>1</v>
      </c>
      <c r="O6" s="264">
        <v>95</v>
      </c>
    </row>
    <row r="7" spans="2:16">
      <c r="C7" s="266">
        <f t="shared" si="0"/>
        <v>6</v>
      </c>
      <c r="D7" s="264" t="s">
        <v>127</v>
      </c>
      <c r="E7" s="264" t="s">
        <v>4</v>
      </c>
      <c r="F7" s="264" t="s">
        <v>7</v>
      </c>
      <c r="G7" s="264">
        <v>94</v>
      </c>
      <c r="M7" s="264">
        <v>94</v>
      </c>
      <c r="N7" s="264">
        <v>1</v>
      </c>
      <c r="O7" s="264">
        <v>94</v>
      </c>
    </row>
    <row r="8" spans="2:16">
      <c r="C8" s="266">
        <f t="shared" si="0"/>
        <v>7</v>
      </c>
      <c r="D8" s="264" t="s">
        <v>314</v>
      </c>
      <c r="E8" s="264" t="s">
        <v>4</v>
      </c>
      <c r="F8" s="264" t="s">
        <v>9</v>
      </c>
      <c r="G8" s="264">
        <v>93</v>
      </c>
      <c r="M8" s="264">
        <v>93</v>
      </c>
      <c r="N8" s="264">
        <v>1</v>
      </c>
      <c r="O8" s="264">
        <v>93</v>
      </c>
    </row>
    <row r="9" spans="2:16">
      <c r="C9" s="266">
        <f t="shared" si="0"/>
        <v>8</v>
      </c>
      <c r="D9" s="264" t="s">
        <v>175</v>
      </c>
      <c r="E9" s="264" t="s">
        <v>10</v>
      </c>
      <c r="F9" s="264" t="s">
        <v>13</v>
      </c>
      <c r="G9" s="264">
        <v>92</v>
      </c>
      <c r="M9" s="264">
        <v>92</v>
      </c>
      <c r="N9" s="264">
        <v>1</v>
      </c>
      <c r="O9" s="264">
        <v>92</v>
      </c>
    </row>
    <row r="10" spans="2:16">
      <c r="C10" s="266">
        <f t="shared" si="0"/>
        <v>9</v>
      </c>
      <c r="D10" s="264" t="s">
        <v>165</v>
      </c>
      <c r="E10" s="264" t="s">
        <v>10</v>
      </c>
      <c r="F10" s="264" t="s">
        <v>5</v>
      </c>
      <c r="G10" s="264">
        <v>91</v>
      </c>
      <c r="M10" s="264">
        <v>91</v>
      </c>
      <c r="N10" s="264">
        <v>1</v>
      </c>
      <c r="O10" s="264">
        <v>91</v>
      </c>
    </row>
    <row r="11" spans="2:16">
      <c r="C11" s="266">
        <f t="shared" si="0"/>
        <v>10</v>
      </c>
      <c r="D11" s="264" t="s">
        <v>263</v>
      </c>
      <c r="E11" s="264" t="s">
        <v>10</v>
      </c>
      <c r="F11" s="264" t="s">
        <v>9</v>
      </c>
      <c r="G11" s="264">
        <v>90</v>
      </c>
      <c r="M11" s="264">
        <v>90</v>
      </c>
      <c r="N11" s="264">
        <v>1</v>
      </c>
      <c r="O11" s="264">
        <v>90</v>
      </c>
    </row>
    <row r="12" spans="2:16">
      <c r="C12" s="266">
        <f t="shared" si="0"/>
        <v>11</v>
      </c>
      <c r="D12" s="264" t="s">
        <v>121</v>
      </c>
      <c r="E12" s="264" t="s">
        <v>10</v>
      </c>
      <c r="F12" s="264" t="s">
        <v>18</v>
      </c>
      <c r="G12" s="264">
        <v>89</v>
      </c>
      <c r="M12" s="264">
        <v>89</v>
      </c>
      <c r="N12" s="264">
        <v>1</v>
      </c>
      <c r="O12" s="264">
        <v>89</v>
      </c>
    </row>
    <row r="13" spans="2:16">
      <c r="C13" s="266">
        <f t="shared" si="0"/>
        <v>12</v>
      </c>
      <c r="D13" s="264" t="s">
        <v>315</v>
      </c>
      <c r="E13" s="264" t="s">
        <v>303</v>
      </c>
      <c r="F13" s="264" t="s">
        <v>7</v>
      </c>
      <c r="G13" s="264">
        <v>88</v>
      </c>
      <c r="M13" s="264">
        <v>88</v>
      </c>
      <c r="N13" s="264">
        <v>1</v>
      </c>
      <c r="O13" s="264">
        <v>88</v>
      </c>
    </row>
    <row r="14" spans="2:16" ht="15" customHeight="1">
      <c r="C14" s="266">
        <f t="shared" si="0"/>
        <v>13</v>
      </c>
      <c r="D14" s="264" t="s">
        <v>31</v>
      </c>
      <c r="E14" s="264" t="s">
        <v>4</v>
      </c>
      <c r="F14" s="264" t="s">
        <v>7</v>
      </c>
      <c r="G14" s="264">
        <v>87</v>
      </c>
      <c r="M14" s="264">
        <v>87</v>
      </c>
      <c r="N14" s="264">
        <v>1</v>
      </c>
      <c r="O14" s="264">
        <v>87</v>
      </c>
      <c r="P14" s="263"/>
    </row>
    <row r="15" spans="2:16">
      <c r="C15" s="266">
        <f t="shared" si="0"/>
        <v>14</v>
      </c>
      <c r="D15" s="264" t="s">
        <v>316</v>
      </c>
      <c r="E15" s="264" t="s">
        <v>11</v>
      </c>
      <c r="F15" s="264" t="s">
        <v>5</v>
      </c>
      <c r="G15" s="264">
        <v>86</v>
      </c>
      <c r="M15" s="264">
        <v>86</v>
      </c>
      <c r="N15" s="264">
        <v>1</v>
      </c>
      <c r="O15" s="264">
        <v>86</v>
      </c>
      <c r="P15" s="263"/>
    </row>
    <row r="16" spans="2:16">
      <c r="C16" s="266">
        <f t="shared" si="0"/>
        <v>15</v>
      </c>
      <c r="D16" s="264" t="s">
        <v>14</v>
      </c>
      <c r="E16" s="264" t="s">
        <v>10</v>
      </c>
      <c r="F16" s="264" t="s">
        <v>19</v>
      </c>
      <c r="G16" s="264">
        <v>85</v>
      </c>
      <c r="M16" s="264">
        <v>85</v>
      </c>
      <c r="N16" s="264">
        <v>1</v>
      </c>
      <c r="O16" s="264">
        <v>85</v>
      </c>
    </row>
    <row r="17" spans="3:15">
      <c r="C17" s="266">
        <f t="shared" si="0"/>
        <v>16</v>
      </c>
      <c r="D17" s="264" t="s">
        <v>238</v>
      </c>
      <c r="E17" s="264" t="s">
        <v>4</v>
      </c>
      <c r="F17" s="264" t="s">
        <v>20</v>
      </c>
      <c r="G17" s="264">
        <v>84</v>
      </c>
      <c r="M17" s="264">
        <v>84</v>
      </c>
      <c r="N17" s="264">
        <v>1</v>
      </c>
      <c r="O17" s="264">
        <v>84</v>
      </c>
    </row>
    <row r="18" spans="3:15">
      <c r="C18" s="266">
        <f t="shared" si="0"/>
        <v>17</v>
      </c>
      <c r="D18" s="264" t="s">
        <v>264</v>
      </c>
      <c r="E18" s="264" t="s">
        <v>10</v>
      </c>
      <c r="F18" s="264" t="s">
        <v>60</v>
      </c>
      <c r="G18" s="264">
        <v>83</v>
      </c>
      <c r="M18" s="264">
        <v>83</v>
      </c>
      <c r="N18" s="264">
        <v>1</v>
      </c>
      <c r="O18" s="264">
        <v>83</v>
      </c>
    </row>
    <row r="19" spans="3:15">
      <c r="C19" s="266">
        <f t="shared" si="0"/>
        <v>18</v>
      </c>
      <c r="D19" s="264" t="s">
        <v>33</v>
      </c>
      <c r="E19" s="264" t="s">
        <v>4</v>
      </c>
      <c r="F19" s="264" t="s">
        <v>7</v>
      </c>
      <c r="G19" s="264">
        <v>82</v>
      </c>
      <c r="M19" s="264">
        <v>82</v>
      </c>
      <c r="N19" s="264">
        <v>1</v>
      </c>
      <c r="O19" s="264">
        <v>82</v>
      </c>
    </row>
    <row r="20" spans="3:15">
      <c r="C20" s="266">
        <f t="shared" si="0"/>
        <v>19</v>
      </c>
      <c r="D20" s="264" t="s">
        <v>17</v>
      </c>
      <c r="E20" s="264" t="s">
        <v>8</v>
      </c>
      <c r="F20" s="264" t="s">
        <v>32</v>
      </c>
      <c r="G20" s="264">
        <v>81</v>
      </c>
      <c r="M20" s="264">
        <v>81</v>
      </c>
      <c r="N20" s="264">
        <v>1</v>
      </c>
      <c r="O20" s="264">
        <v>81</v>
      </c>
    </row>
    <row r="21" spans="3:15">
      <c r="C21" s="266">
        <f t="shared" si="0"/>
        <v>20</v>
      </c>
      <c r="D21" s="264" t="s">
        <v>184</v>
      </c>
      <c r="E21" s="264" t="s">
        <v>4</v>
      </c>
      <c r="F21" s="264" t="s">
        <v>60</v>
      </c>
      <c r="G21" s="264">
        <v>80</v>
      </c>
      <c r="M21" s="264">
        <v>80</v>
      </c>
      <c r="N21" s="264">
        <v>1</v>
      </c>
      <c r="O21" s="264">
        <v>80</v>
      </c>
    </row>
    <row r="22" spans="3:15">
      <c r="C22" s="266">
        <f t="shared" si="0"/>
        <v>21</v>
      </c>
      <c r="D22" s="264" t="s">
        <v>261</v>
      </c>
      <c r="E22" s="264" t="s">
        <v>4</v>
      </c>
      <c r="F22" s="264" t="s">
        <v>9</v>
      </c>
      <c r="G22" s="264">
        <v>79</v>
      </c>
      <c r="M22" s="264">
        <v>79</v>
      </c>
      <c r="N22" s="264">
        <v>1</v>
      </c>
      <c r="O22" s="264">
        <v>79</v>
      </c>
    </row>
    <row r="23" spans="3:15">
      <c r="C23" s="266">
        <f t="shared" si="0"/>
        <v>22</v>
      </c>
      <c r="D23" s="264" t="s">
        <v>317</v>
      </c>
      <c r="E23" s="264" t="s">
        <v>4</v>
      </c>
      <c r="F23" s="264" t="s">
        <v>60</v>
      </c>
      <c r="G23" s="264">
        <v>78</v>
      </c>
      <c r="M23" s="264">
        <v>78</v>
      </c>
      <c r="N23" s="264">
        <v>1</v>
      </c>
      <c r="O23" s="264">
        <v>78</v>
      </c>
    </row>
    <row r="24" spans="3:15">
      <c r="C24" s="266">
        <f t="shared" si="0"/>
        <v>23</v>
      </c>
      <c r="D24" s="264" t="s">
        <v>270</v>
      </c>
      <c r="E24" s="264" t="s">
        <v>8</v>
      </c>
      <c r="F24" s="264" t="s">
        <v>5</v>
      </c>
      <c r="G24" s="264">
        <v>77</v>
      </c>
      <c r="M24" s="264">
        <v>77</v>
      </c>
      <c r="N24" s="264">
        <v>1</v>
      </c>
      <c r="O24" s="264">
        <v>77</v>
      </c>
    </row>
    <row r="25" spans="3:15">
      <c r="C25" s="266" t="e">
        <f t="shared" si="0"/>
        <v>#N/A</v>
      </c>
    </row>
    <row r="26" spans="3:15">
      <c r="C26" s="266" t="e">
        <f t="shared" si="0"/>
        <v>#N/A</v>
      </c>
    </row>
    <row r="27" spans="3:15">
      <c r="C27" s="266" t="e">
        <f t="shared" si="0"/>
        <v>#N/A</v>
      </c>
    </row>
    <row r="28" spans="3:15">
      <c r="C28" s="266" t="e">
        <f t="shared" si="0"/>
        <v>#N/A</v>
      </c>
    </row>
    <row r="29" spans="3:15">
      <c r="C29" s="266" t="e">
        <f t="shared" si="0"/>
        <v>#N/A</v>
      </c>
    </row>
    <row r="30" spans="3:15">
      <c r="C30" s="266" t="e">
        <f t="shared" si="0"/>
        <v>#N/A</v>
      </c>
    </row>
    <row r="31" spans="3:15">
      <c r="C31" s="266" t="e">
        <f t="shared" si="0"/>
        <v>#N/A</v>
      </c>
    </row>
    <row r="32" spans="3:15">
      <c r="C32" s="266" t="e">
        <f t="shared" si="0"/>
        <v>#N/A</v>
      </c>
    </row>
    <row r="33" spans="3:12">
      <c r="C33" s="266" t="e">
        <f t="shared" si="0"/>
        <v>#N/A</v>
      </c>
    </row>
    <row r="34" spans="3:12">
      <c r="C34" s="266" t="e">
        <f t="shared" si="0"/>
        <v>#N/A</v>
      </c>
    </row>
    <row r="35" spans="3:12">
      <c r="C35" s="266" t="e">
        <f t="shared" si="0"/>
        <v>#N/A</v>
      </c>
    </row>
    <row r="36" spans="3:12">
      <c r="C36" s="266" t="e">
        <f t="shared" si="0"/>
        <v>#N/A</v>
      </c>
    </row>
    <row r="37" spans="3:12">
      <c r="C37" s="266" t="e">
        <f t="shared" si="0"/>
        <v>#N/A</v>
      </c>
    </row>
    <row r="38" spans="3:12">
      <c r="C38" s="266" t="e">
        <f t="shared" si="0"/>
        <v>#N/A</v>
      </c>
    </row>
    <row r="39" spans="3:12">
      <c r="C39" s="266" t="e">
        <f t="shared" si="0"/>
        <v>#N/A</v>
      </c>
    </row>
    <row r="40" spans="3:12">
      <c r="C40" s="266" t="e">
        <f t="shared" si="0"/>
        <v>#N/A</v>
      </c>
    </row>
    <row r="41" spans="3:12">
      <c r="C41" s="266" t="e">
        <f t="shared" si="0"/>
        <v>#N/A</v>
      </c>
    </row>
    <row r="42" spans="3:12">
      <c r="C42" s="266" t="e">
        <f t="shared" si="0"/>
        <v>#N/A</v>
      </c>
    </row>
    <row r="43" spans="3:12">
      <c r="C43" s="266" t="e">
        <f t="shared" si="0"/>
        <v>#N/A</v>
      </c>
    </row>
    <row r="44" spans="3:12">
      <c r="C44" s="266" t="e">
        <f t="shared" si="0"/>
        <v>#N/A</v>
      </c>
    </row>
    <row r="45" spans="3:12">
      <c r="C45" s="266" t="e">
        <f t="shared" si="0"/>
        <v>#N/A</v>
      </c>
    </row>
    <row r="46" spans="3:12">
      <c r="C46" s="266" t="e">
        <f t="shared" si="0"/>
        <v>#N/A</v>
      </c>
    </row>
    <row r="47" spans="3:12">
      <c r="C47" s="266"/>
    </row>
    <row r="48" spans="3:12" ht="89.25">
      <c r="C48" s="266"/>
      <c r="F48" s="267"/>
      <c r="G48" s="298" t="str">
        <f>G1</f>
        <v>Penrith Beacon</v>
      </c>
      <c r="H48" s="298">
        <f t="shared" ref="H48:L48" si="1">H1</f>
        <v>0</v>
      </c>
      <c r="I48" s="298">
        <f t="shared" si="1"/>
        <v>0</v>
      </c>
      <c r="J48" s="298">
        <f t="shared" si="1"/>
        <v>0</v>
      </c>
      <c r="K48" s="298">
        <f t="shared" si="1"/>
        <v>0</v>
      </c>
      <c r="L48" s="300">
        <f t="shared" si="1"/>
        <v>0</v>
      </c>
    </row>
    <row r="49" spans="2:15">
      <c r="B49" s="267" t="s">
        <v>24</v>
      </c>
      <c r="C49" s="266">
        <f t="shared" ref="C49:C80" si="2">RANK(M49,M$49:M$111)</f>
        <v>1</v>
      </c>
      <c r="D49" s="264" t="s">
        <v>233</v>
      </c>
      <c r="E49" s="264" t="s">
        <v>4</v>
      </c>
      <c r="F49" s="264" t="s">
        <v>26</v>
      </c>
      <c r="G49" s="264">
        <v>99</v>
      </c>
      <c r="M49" s="264">
        <v>99</v>
      </c>
      <c r="N49" s="264">
        <v>1</v>
      </c>
      <c r="O49" s="264">
        <v>99</v>
      </c>
    </row>
    <row r="50" spans="2:15">
      <c r="C50" s="266">
        <f t="shared" si="2"/>
        <v>2</v>
      </c>
      <c r="D50" s="264" t="s">
        <v>83</v>
      </c>
      <c r="E50" s="264" t="s">
        <v>4</v>
      </c>
      <c r="F50" s="264" t="s">
        <v>26</v>
      </c>
      <c r="G50" s="264">
        <v>98</v>
      </c>
      <c r="M50" s="264">
        <v>98</v>
      </c>
      <c r="N50" s="264">
        <v>1</v>
      </c>
      <c r="O50" s="264">
        <v>98</v>
      </c>
    </row>
    <row r="51" spans="2:15">
      <c r="C51" s="266">
        <f t="shared" si="2"/>
        <v>3</v>
      </c>
      <c r="D51" s="264" t="s">
        <v>87</v>
      </c>
      <c r="E51" s="264" t="s">
        <v>4</v>
      </c>
      <c r="F51" s="264" t="s">
        <v>20</v>
      </c>
      <c r="G51" s="264">
        <v>97</v>
      </c>
      <c r="M51" s="264">
        <v>97</v>
      </c>
      <c r="N51" s="264">
        <v>1</v>
      </c>
      <c r="O51" s="264">
        <v>97</v>
      </c>
    </row>
    <row r="52" spans="2:15">
      <c r="C52" s="266">
        <f t="shared" si="2"/>
        <v>4</v>
      </c>
      <c r="D52" s="264" t="s">
        <v>235</v>
      </c>
      <c r="E52" s="264" t="s">
        <v>10</v>
      </c>
      <c r="F52" s="264" t="s">
        <v>13</v>
      </c>
      <c r="G52" s="264">
        <v>96</v>
      </c>
      <c r="M52" s="264">
        <v>96</v>
      </c>
      <c r="N52" s="264">
        <v>1</v>
      </c>
      <c r="O52" s="264">
        <v>96</v>
      </c>
    </row>
    <row r="53" spans="2:15">
      <c r="C53" s="266">
        <f t="shared" si="2"/>
        <v>5</v>
      </c>
      <c r="D53" s="264" t="s">
        <v>78</v>
      </c>
      <c r="E53" s="264" t="s">
        <v>4</v>
      </c>
      <c r="F53" s="264" t="s">
        <v>137</v>
      </c>
      <c r="G53" s="264">
        <v>95</v>
      </c>
      <c r="M53" s="264">
        <v>95</v>
      </c>
      <c r="N53" s="264">
        <v>1</v>
      </c>
      <c r="O53" s="264">
        <v>95</v>
      </c>
    </row>
    <row r="54" spans="2:15">
      <c r="C54" s="266">
        <f t="shared" si="2"/>
        <v>6</v>
      </c>
      <c r="D54" s="264" t="s">
        <v>30</v>
      </c>
      <c r="E54" s="264" t="s">
        <v>4</v>
      </c>
      <c r="F54" s="264" t="s">
        <v>18</v>
      </c>
      <c r="G54" s="264">
        <v>94</v>
      </c>
      <c r="M54" s="264">
        <v>94</v>
      </c>
      <c r="N54" s="264">
        <v>1</v>
      </c>
      <c r="O54" s="264">
        <v>94</v>
      </c>
    </row>
    <row r="55" spans="2:15">
      <c r="C55" s="266">
        <f t="shared" si="2"/>
        <v>7</v>
      </c>
      <c r="D55" s="264" t="s">
        <v>102</v>
      </c>
      <c r="E55" s="264" t="s">
        <v>10</v>
      </c>
      <c r="F55" s="264" t="s">
        <v>19</v>
      </c>
      <c r="G55" s="264">
        <v>93</v>
      </c>
      <c r="M55" s="264">
        <v>93</v>
      </c>
      <c r="N55" s="264">
        <v>1</v>
      </c>
      <c r="O55" s="264">
        <v>93</v>
      </c>
    </row>
    <row r="56" spans="2:15">
      <c r="C56" s="266">
        <f t="shared" si="2"/>
        <v>8</v>
      </c>
      <c r="D56" s="264" t="s">
        <v>311</v>
      </c>
      <c r="E56" s="264" t="s">
        <v>4</v>
      </c>
      <c r="F56" s="264" t="s">
        <v>26</v>
      </c>
      <c r="G56" s="264">
        <v>92</v>
      </c>
      <c r="M56" s="264">
        <v>92</v>
      </c>
      <c r="N56" s="264">
        <v>1</v>
      </c>
      <c r="O56" s="264">
        <v>92</v>
      </c>
    </row>
    <row r="57" spans="2:15">
      <c r="C57" s="266">
        <f t="shared" si="2"/>
        <v>9</v>
      </c>
      <c r="D57" s="264" t="s">
        <v>16</v>
      </c>
      <c r="E57" s="264" t="s">
        <v>4</v>
      </c>
      <c r="F57" s="264" t="s">
        <v>20</v>
      </c>
      <c r="G57" s="264">
        <v>91</v>
      </c>
      <c r="M57" s="264">
        <v>91</v>
      </c>
      <c r="N57" s="264">
        <v>1</v>
      </c>
      <c r="O57" s="264">
        <v>91</v>
      </c>
    </row>
    <row r="58" spans="2:15">
      <c r="C58" s="266">
        <f t="shared" si="2"/>
        <v>10</v>
      </c>
      <c r="D58" s="264" t="s">
        <v>21</v>
      </c>
      <c r="E58" s="264" t="s">
        <v>4</v>
      </c>
      <c r="F58" s="264" t="s">
        <v>18</v>
      </c>
      <c r="G58" s="264">
        <v>90</v>
      </c>
      <c r="M58" s="264">
        <v>90</v>
      </c>
      <c r="N58" s="264">
        <v>1</v>
      </c>
      <c r="O58" s="264">
        <v>90</v>
      </c>
    </row>
    <row r="59" spans="2:15">
      <c r="C59" s="266">
        <f t="shared" si="2"/>
        <v>11</v>
      </c>
      <c r="D59" s="264" t="s">
        <v>90</v>
      </c>
      <c r="E59" s="264" t="s">
        <v>10</v>
      </c>
      <c r="F59" s="264" t="s">
        <v>32</v>
      </c>
      <c r="G59" s="264">
        <v>89</v>
      </c>
      <c r="M59" s="264">
        <v>89</v>
      </c>
      <c r="N59" s="264">
        <v>1</v>
      </c>
      <c r="O59" s="264">
        <v>89</v>
      </c>
    </row>
    <row r="60" spans="2:15">
      <c r="C60" s="266">
        <f t="shared" si="2"/>
        <v>12</v>
      </c>
      <c r="D60" s="264" t="s">
        <v>312</v>
      </c>
      <c r="E60" s="264" t="s">
        <v>10</v>
      </c>
      <c r="F60" s="264" t="s">
        <v>6</v>
      </c>
      <c r="G60" s="264">
        <v>88</v>
      </c>
      <c r="M60" s="264">
        <v>88</v>
      </c>
      <c r="N60" s="264">
        <v>1</v>
      </c>
      <c r="O60" s="264">
        <v>88</v>
      </c>
    </row>
    <row r="61" spans="2:15">
      <c r="C61" s="266">
        <f t="shared" si="2"/>
        <v>13</v>
      </c>
      <c r="D61" s="264" t="s">
        <v>170</v>
      </c>
      <c r="E61" s="264" t="s">
        <v>10</v>
      </c>
      <c r="F61" s="264" t="s">
        <v>32</v>
      </c>
      <c r="G61" s="264">
        <v>87</v>
      </c>
      <c r="M61" s="264">
        <v>87</v>
      </c>
      <c r="N61" s="264">
        <v>1</v>
      </c>
      <c r="O61" s="264">
        <v>87</v>
      </c>
    </row>
    <row r="62" spans="2:15">
      <c r="C62" s="266">
        <f t="shared" si="2"/>
        <v>14</v>
      </c>
      <c r="D62" s="264" t="s">
        <v>123</v>
      </c>
      <c r="E62" s="264" t="s">
        <v>10</v>
      </c>
      <c r="F62" s="264" t="s">
        <v>23</v>
      </c>
      <c r="G62" s="264">
        <v>86</v>
      </c>
      <c r="M62" s="264">
        <v>86</v>
      </c>
      <c r="N62" s="264">
        <v>1</v>
      </c>
      <c r="O62" s="264">
        <v>86</v>
      </c>
    </row>
    <row r="63" spans="2:15">
      <c r="C63" s="266">
        <f t="shared" si="2"/>
        <v>15</v>
      </c>
      <c r="D63" s="264" t="s">
        <v>132</v>
      </c>
      <c r="E63" s="264" t="s">
        <v>4</v>
      </c>
      <c r="F63" s="264" t="s">
        <v>38</v>
      </c>
      <c r="G63" s="264">
        <v>85</v>
      </c>
      <c r="M63" s="264">
        <v>85</v>
      </c>
      <c r="N63" s="264">
        <v>1</v>
      </c>
      <c r="O63" s="264">
        <v>85</v>
      </c>
    </row>
    <row r="64" spans="2:15">
      <c r="C64" s="266">
        <f t="shared" si="2"/>
        <v>16</v>
      </c>
      <c r="D64" s="264" t="s">
        <v>181</v>
      </c>
      <c r="E64" s="264" t="s">
        <v>4</v>
      </c>
      <c r="F64" s="264" t="s">
        <v>7</v>
      </c>
      <c r="G64" s="264">
        <v>84</v>
      </c>
      <c r="M64" s="264">
        <v>84</v>
      </c>
      <c r="N64" s="264">
        <v>1</v>
      </c>
      <c r="O64" s="264">
        <v>84</v>
      </c>
    </row>
    <row r="65" spans="3:15">
      <c r="C65" s="266">
        <f t="shared" si="2"/>
        <v>17</v>
      </c>
      <c r="D65" s="264" t="s">
        <v>258</v>
      </c>
      <c r="E65" s="264" t="s">
        <v>8</v>
      </c>
      <c r="F65" s="264" t="s">
        <v>18</v>
      </c>
      <c r="G65" s="264">
        <v>83</v>
      </c>
      <c r="M65" s="264">
        <v>83</v>
      </c>
      <c r="N65" s="264">
        <v>1</v>
      </c>
      <c r="O65" s="264">
        <v>83</v>
      </c>
    </row>
    <row r="66" spans="3:15">
      <c r="C66" s="266">
        <f t="shared" si="2"/>
        <v>18</v>
      </c>
      <c r="D66" s="264" t="s">
        <v>50</v>
      </c>
      <c r="E66" s="264" t="s">
        <v>8</v>
      </c>
      <c r="F66" s="264" t="s">
        <v>35</v>
      </c>
      <c r="G66" s="264">
        <v>82</v>
      </c>
      <c r="M66" s="264">
        <v>82</v>
      </c>
      <c r="N66" s="264">
        <v>1</v>
      </c>
      <c r="O66" s="264">
        <v>82</v>
      </c>
    </row>
    <row r="67" spans="3:15">
      <c r="C67" s="266">
        <f t="shared" si="2"/>
        <v>19</v>
      </c>
      <c r="D67" s="264" t="s">
        <v>245</v>
      </c>
      <c r="E67" s="264" t="s">
        <v>4</v>
      </c>
      <c r="F67" s="264" t="s">
        <v>22</v>
      </c>
      <c r="G67" s="264">
        <v>81</v>
      </c>
      <c r="M67" s="264">
        <v>81</v>
      </c>
      <c r="N67" s="264">
        <v>1</v>
      </c>
      <c r="O67" s="264">
        <v>81</v>
      </c>
    </row>
    <row r="68" spans="3:15">
      <c r="C68" s="266">
        <f t="shared" si="2"/>
        <v>20</v>
      </c>
      <c r="D68" s="264" t="s">
        <v>174</v>
      </c>
      <c r="E68" s="264" t="s">
        <v>4</v>
      </c>
      <c r="F68" s="264" t="s">
        <v>38</v>
      </c>
      <c r="G68" s="264">
        <v>80</v>
      </c>
      <c r="M68" s="264">
        <v>80</v>
      </c>
      <c r="N68" s="264">
        <v>1</v>
      </c>
      <c r="O68" s="264">
        <v>80</v>
      </c>
    </row>
    <row r="69" spans="3:15">
      <c r="C69" s="266" t="e">
        <f t="shared" si="2"/>
        <v>#N/A</v>
      </c>
      <c r="E69" s="264"/>
      <c r="F69" s="264"/>
    </row>
    <row r="70" spans="3:15">
      <c r="C70" s="266" t="e">
        <f t="shared" si="2"/>
        <v>#N/A</v>
      </c>
      <c r="E70" s="264"/>
      <c r="F70" s="264"/>
    </row>
    <row r="71" spans="3:15">
      <c r="C71" s="266" t="e">
        <f t="shared" si="2"/>
        <v>#N/A</v>
      </c>
      <c r="E71" s="264"/>
      <c r="F71" s="264"/>
    </row>
    <row r="72" spans="3:15">
      <c r="C72" s="266" t="e">
        <f t="shared" si="2"/>
        <v>#N/A</v>
      </c>
      <c r="E72" s="264"/>
      <c r="F72" s="264"/>
    </row>
    <row r="73" spans="3:15">
      <c r="C73" s="266" t="e">
        <f t="shared" si="2"/>
        <v>#N/A</v>
      </c>
      <c r="E73" s="264"/>
      <c r="F73" s="264"/>
    </row>
    <row r="74" spans="3:15">
      <c r="C74" s="266" t="e">
        <f t="shared" si="2"/>
        <v>#N/A</v>
      </c>
      <c r="E74" s="264"/>
      <c r="F74" s="264"/>
    </row>
    <row r="75" spans="3:15">
      <c r="C75" s="266" t="e">
        <f t="shared" si="2"/>
        <v>#N/A</v>
      </c>
      <c r="E75" s="264"/>
      <c r="F75" s="264"/>
    </row>
    <row r="76" spans="3:15">
      <c r="C76" s="266" t="e">
        <f t="shared" si="2"/>
        <v>#N/A</v>
      </c>
      <c r="E76" s="264"/>
      <c r="F76" s="264"/>
    </row>
    <row r="77" spans="3:15">
      <c r="C77" s="266" t="e">
        <f t="shared" si="2"/>
        <v>#N/A</v>
      </c>
      <c r="E77" s="264"/>
      <c r="F77" s="264"/>
    </row>
    <row r="78" spans="3:15">
      <c r="C78" s="266" t="e">
        <f t="shared" si="2"/>
        <v>#N/A</v>
      </c>
      <c r="E78" s="264"/>
      <c r="F78" s="264"/>
    </row>
    <row r="79" spans="3:15">
      <c r="C79" s="266" t="e">
        <f t="shared" si="2"/>
        <v>#N/A</v>
      </c>
      <c r="E79" s="264"/>
      <c r="F79" s="264"/>
    </row>
    <row r="80" spans="3:15">
      <c r="C80" s="266" t="e">
        <f t="shared" si="2"/>
        <v>#N/A</v>
      </c>
      <c r="E80" s="264"/>
      <c r="F80" s="264"/>
    </row>
    <row r="81" spans="3:6">
      <c r="C81" s="266" t="e">
        <f t="shared" ref="C81:C109" si="3">RANK(M81,M$49:M$111)</f>
        <v>#N/A</v>
      </c>
      <c r="E81" s="264"/>
      <c r="F81" s="264"/>
    </row>
    <row r="82" spans="3:6">
      <c r="C82" s="266" t="e">
        <f t="shared" si="3"/>
        <v>#N/A</v>
      </c>
      <c r="E82" s="264"/>
      <c r="F82" s="264"/>
    </row>
    <row r="83" spans="3:6">
      <c r="C83" s="266" t="e">
        <f t="shared" si="3"/>
        <v>#N/A</v>
      </c>
      <c r="E83" s="264"/>
      <c r="F83" s="264"/>
    </row>
    <row r="84" spans="3:6">
      <c r="C84" s="266" t="e">
        <f t="shared" si="3"/>
        <v>#N/A</v>
      </c>
      <c r="E84" s="264"/>
      <c r="F84" s="264"/>
    </row>
    <row r="85" spans="3:6">
      <c r="C85" s="266" t="e">
        <f t="shared" si="3"/>
        <v>#N/A</v>
      </c>
    </row>
    <row r="86" spans="3:6">
      <c r="C86" s="266" t="e">
        <f t="shared" si="3"/>
        <v>#N/A</v>
      </c>
    </row>
    <row r="87" spans="3:6">
      <c r="C87" s="266" t="e">
        <f t="shared" si="3"/>
        <v>#N/A</v>
      </c>
    </row>
    <row r="88" spans="3:6">
      <c r="C88" s="266" t="e">
        <f t="shared" si="3"/>
        <v>#N/A</v>
      </c>
    </row>
    <row r="89" spans="3:6">
      <c r="C89" s="266" t="e">
        <f t="shared" si="3"/>
        <v>#N/A</v>
      </c>
    </row>
    <row r="90" spans="3:6">
      <c r="C90" s="266" t="e">
        <f t="shared" si="3"/>
        <v>#N/A</v>
      </c>
    </row>
    <row r="91" spans="3:6">
      <c r="C91" s="266" t="e">
        <f t="shared" si="3"/>
        <v>#N/A</v>
      </c>
    </row>
    <row r="92" spans="3:6">
      <c r="C92" s="266" t="e">
        <f t="shared" si="3"/>
        <v>#N/A</v>
      </c>
    </row>
    <row r="93" spans="3:6">
      <c r="C93" s="266" t="e">
        <f t="shared" si="3"/>
        <v>#N/A</v>
      </c>
    </row>
    <row r="94" spans="3:6">
      <c r="C94" s="266" t="e">
        <f t="shared" si="3"/>
        <v>#N/A</v>
      </c>
    </row>
    <row r="95" spans="3:6">
      <c r="C95" s="266" t="e">
        <f t="shared" si="3"/>
        <v>#N/A</v>
      </c>
    </row>
    <row r="96" spans="3:6">
      <c r="C96" s="266" t="e">
        <f t="shared" si="3"/>
        <v>#N/A</v>
      </c>
    </row>
    <row r="97" spans="2:15">
      <c r="C97" s="266" t="e">
        <f t="shared" si="3"/>
        <v>#N/A</v>
      </c>
    </row>
    <row r="98" spans="2:15">
      <c r="C98" s="266" t="e">
        <f t="shared" si="3"/>
        <v>#N/A</v>
      </c>
    </row>
    <row r="99" spans="2:15">
      <c r="C99" s="266" t="e">
        <f t="shared" si="3"/>
        <v>#N/A</v>
      </c>
    </row>
    <row r="100" spans="2:15">
      <c r="C100" s="266" t="e">
        <f t="shared" si="3"/>
        <v>#N/A</v>
      </c>
    </row>
    <row r="101" spans="2:15">
      <c r="C101" s="266" t="e">
        <f t="shared" si="3"/>
        <v>#N/A</v>
      </c>
    </row>
    <row r="102" spans="2:15">
      <c r="C102" s="266" t="e">
        <f t="shared" si="3"/>
        <v>#N/A</v>
      </c>
    </row>
    <row r="103" spans="2:15">
      <c r="C103" s="266" t="e">
        <f t="shared" si="3"/>
        <v>#N/A</v>
      </c>
    </row>
    <row r="104" spans="2:15">
      <c r="C104" s="266" t="e">
        <f t="shared" si="3"/>
        <v>#N/A</v>
      </c>
    </row>
    <row r="105" spans="2:15">
      <c r="C105" s="266" t="e">
        <f t="shared" si="3"/>
        <v>#N/A</v>
      </c>
    </row>
    <row r="106" spans="2:15">
      <c r="C106" s="266" t="e">
        <f t="shared" si="3"/>
        <v>#N/A</v>
      </c>
    </row>
    <row r="107" spans="2:15">
      <c r="C107" s="266" t="e">
        <f t="shared" si="3"/>
        <v>#N/A</v>
      </c>
    </row>
    <row r="108" spans="2:15">
      <c r="C108" s="266" t="e">
        <f t="shared" si="3"/>
        <v>#N/A</v>
      </c>
    </row>
    <row r="109" spans="2:15">
      <c r="C109" s="266" t="e">
        <f t="shared" si="3"/>
        <v>#N/A</v>
      </c>
    </row>
    <row r="110" spans="2:15">
      <c r="C110" s="266"/>
    </row>
    <row r="111" spans="2:15" ht="89.25">
      <c r="C111" s="266"/>
      <c r="F111" s="267"/>
      <c r="G111" s="298" t="str">
        <f>G1</f>
        <v>Penrith Beacon</v>
      </c>
    </row>
    <row r="112" spans="2:15">
      <c r="B112" s="267" t="s">
        <v>43</v>
      </c>
      <c r="C112" s="266">
        <f>RANK(M112,M$112:M$177)</f>
        <v>1</v>
      </c>
      <c r="D112" s="264" t="s">
        <v>34</v>
      </c>
      <c r="E112" s="264" t="s">
        <v>10</v>
      </c>
      <c r="F112" s="264" t="s">
        <v>42</v>
      </c>
      <c r="G112" s="264">
        <v>99</v>
      </c>
      <c r="M112" s="264">
        <v>99</v>
      </c>
      <c r="N112" s="264">
        <v>1</v>
      </c>
      <c r="O112" s="269">
        <v>99</v>
      </c>
    </row>
    <row r="113" spans="3:15">
      <c r="C113" s="266">
        <f t="shared" ref="C113:C176" si="4">RANK(M113,M$112:M$177)</f>
        <v>2</v>
      </c>
      <c r="D113" s="264" t="s">
        <v>44</v>
      </c>
      <c r="E113" s="267" t="s">
        <v>8</v>
      </c>
      <c r="F113" s="268" t="s">
        <v>46</v>
      </c>
      <c r="G113" s="264">
        <v>98</v>
      </c>
      <c r="M113" s="264">
        <v>98</v>
      </c>
      <c r="N113" s="264">
        <v>1</v>
      </c>
      <c r="O113" s="269">
        <v>98</v>
      </c>
    </row>
    <row r="114" spans="3:15">
      <c r="C114" s="266">
        <f t="shared" si="4"/>
        <v>3</v>
      </c>
      <c r="D114" s="264" t="s">
        <v>234</v>
      </c>
      <c r="E114" s="267" t="s">
        <v>4</v>
      </c>
      <c r="F114" s="268" t="s">
        <v>62</v>
      </c>
      <c r="G114" s="264">
        <v>97</v>
      </c>
      <c r="M114" s="264">
        <v>97</v>
      </c>
      <c r="N114" s="264">
        <v>1</v>
      </c>
      <c r="O114" s="269">
        <v>97</v>
      </c>
    </row>
    <row r="115" spans="3:15">
      <c r="C115" s="266">
        <f t="shared" si="4"/>
        <v>4</v>
      </c>
      <c r="D115" s="264" t="s">
        <v>304</v>
      </c>
      <c r="E115" s="267" t="s">
        <v>10</v>
      </c>
      <c r="F115" s="268" t="s">
        <v>42</v>
      </c>
      <c r="G115" s="264">
        <v>96</v>
      </c>
      <c r="M115" s="264">
        <v>96</v>
      </c>
      <c r="N115" s="264">
        <v>1</v>
      </c>
      <c r="O115" s="269">
        <v>96</v>
      </c>
    </row>
    <row r="116" spans="3:15">
      <c r="C116" s="266">
        <f t="shared" si="4"/>
        <v>5</v>
      </c>
      <c r="D116" s="264" t="s">
        <v>160</v>
      </c>
      <c r="E116" s="267" t="s">
        <v>4</v>
      </c>
      <c r="F116" s="268" t="s">
        <v>19</v>
      </c>
      <c r="G116" s="264">
        <v>95</v>
      </c>
      <c r="M116" s="264">
        <v>95</v>
      </c>
      <c r="N116" s="264">
        <v>1</v>
      </c>
      <c r="O116" s="269">
        <v>95</v>
      </c>
    </row>
    <row r="117" spans="3:15">
      <c r="C117" s="266">
        <f t="shared" si="4"/>
        <v>6</v>
      </c>
      <c r="D117" s="264" t="s">
        <v>124</v>
      </c>
      <c r="E117" s="267" t="s">
        <v>8</v>
      </c>
      <c r="F117" s="268" t="s">
        <v>35</v>
      </c>
      <c r="G117" s="264">
        <v>94</v>
      </c>
      <c r="M117" s="264">
        <v>94</v>
      </c>
      <c r="N117" s="264">
        <v>1</v>
      </c>
      <c r="O117" s="269">
        <v>94</v>
      </c>
    </row>
    <row r="118" spans="3:15">
      <c r="C118" s="266">
        <f t="shared" si="4"/>
        <v>7</v>
      </c>
      <c r="D118" s="264" t="s">
        <v>141</v>
      </c>
      <c r="E118" s="267" t="s">
        <v>4</v>
      </c>
      <c r="F118" s="268" t="s">
        <v>64</v>
      </c>
      <c r="G118" s="264">
        <v>93</v>
      </c>
      <c r="M118" s="264">
        <v>93</v>
      </c>
      <c r="N118" s="264">
        <v>1</v>
      </c>
      <c r="O118" s="269">
        <v>93</v>
      </c>
    </row>
    <row r="119" spans="3:15">
      <c r="C119" s="266">
        <f t="shared" si="4"/>
        <v>8</v>
      </c>
      <c r="D119" s="264" t="s">
        <v>28</v>
      </c>
      <c r="E119" s="267" t="s">
        <v>4</v>
      </c>
      <c r="F119" s="268" t="s">
        <v>18</v>
      </c>
      <c r="G119" s="264">
        <v>92</v>
      </c>
      <c r="M119" s="264">
        <v>92</v>
      </c>
      <c r="N119" s="264">
        <v>1</v>
      </c>
      <c r="O119" s="269">
        <v>92</v>
      </c>
    </row>
    <row r="120" spans="3:15">
      <c r="C120" s="266">
        <f t="shared" si="4"/>
        <v>9</v>
      </c>
      <c r="D120" s="264" t="s">
        <v>36</v>
      </c>
      <c r="E120" s="267" t="s">
        <v>10</v>
      </c>
      <c r="F120" s="268" t="s">
        <v>46</v>
      </c>
      <c r="G120" s="264">
        <v>91</v>
      </c>
      <c r="M120" s="264">
        <v>91</v>
      </c>
      <c r="N120" s="264">
        <v>1</v>
      </c>
      <c r="O120" s="269">
        <v>91</v>
      </c>
    </row>
    <row r="121" spans="3:15">
      <c r="C121" s="266">
        <f t="shared" si="4"/>
        <v>10</v>
      </c>
      <c r="D121" s="264" t="s">
        <v>49</v>
      </c>
      <c r="E121" s="267" t="s">
        <v>4</v>
      </c>
      <c r="F121" s="268" t="s">
        <v>18</v>
      </c>
      <c r="G121" s="264">
        <v>90</v>
      </c>
      <c r="M121" s="264">
        <v>90</v>
      </c>
      <c r="N121" s="264">
        <v>1</v>
      </c>
      <c r="O121" s="269">
        <v>90</v>
      </c>
    </row>
    <row r="122" spans="3:15">
      <c r="C122" s="266">
        <f t="shared" si="4"/>
        <v>11</v>
      </c>
      <c r="D122" s="264" t="s">
        <v>57</v>
      </c>
      <c r="E122" s="267" t="s">
        <v>4</v>
      </c>
      <c r="F122" s="268" t="s">
        <v>18</v>
      </c>
      <c r="G122" s="264">
        <v>89</v>
      </c>
      <c r="M122" s="264">
        <v>89</v>
      </c>
      <c r="N122" s="264">
        <v>1</v>
      </c>
      <c r="O122" s="269">
        <v>89</v>
      </c>
    </row>
    <row r="123" spans="3:15">
      <c r="C123" s="266">
        <f t="shared" si="4"/>
        <v>12</v>
      </c>
      <c r="D123" s="264" t="s">
        <v>37</v>
      </c>
      <c r="E123" s="267" t="s">
        <v>4</v>
      </c>
      <c r="F123" s="268" t="s">
        <v>15</v>
      </c>
      <c r="G123" s="264">
        <v>88</v>
      </c>
      <c r="M123" s="264">
        <v>88</v>
      </c>
      <c r="N123" s="264">
        <v>1</v>
      </c>
      <c r="O123" s="269">
        <v>88</v>
      </c>
    </row>
    <row r="124" spans="3:15">
      <c r="C124" s="266">
        <f t="shared" si="4"/>
        <v>13</v>
      </c>
      <c r="D124" s="264" t="s">
        <v>271</v>
      </c>
      <c r="E124" s="267" t="s">
        <v>8</v>
      </c>
      <c r="F124" s="268" t="s">
        <v>55</v>
      </c>
      <c r="G124" s="264">
        <v>87</v>
      </c>
      <c r="M124" s="264">
        <v>87</v>
      </c>
      <c r="N124" s="264">
        <v>1</v>
      </c>
      <c r="O124" s="269">
        <v>87</v>
      </c>
    </row>
    <row r="125" spans="3:15">
      <c r="C125" s="266">
        <f t="shared" si="4"/>
        <v>14</v>
      </c>
      <c r="D125" s="264" t="s">
        <v>52</v>
      </c>
      <c r="E125" s="267" t="s">
        <v>4</v>
      </c>
      <c r="F125" s="268" t="s">
        <v>35</v>
      </c>
      <c r="G125" s="264">
        <v>86</v>
      </c>
      <c r="M125" s="264">
        <v>86</v>
      </c>
      <c r="N125" s="264">
        <v>1</v>
      </c>
      <c r="O125" s="269">
        <v>86</v>
      </c>
    </row>
    <row r="126" spans="3:15">
      <c r="C126" s="266">
        <f t="shared" si="4"/>
        <v>15</v>
      </c>
      <c r="D126" s="264" t="s">
        <v>266</v>
      </c>
      <c r="E126" s="267" t="s">
        <v>8</v>
      </c>
      <c r="F126" s="268" t="s">
        <v>122</v>
      </c>
      <c r="G126" s="264">
        <v>85</v>
      </c>
      <c r="M126" s="264">
        <v>85</v>
      </c>
      <c r="N126" s="264">
        <v>1</v>
      </c>
      <c r="O126" s="269">
        <v>85</v>
      </c>
    </row>
    <row r="127" spans="3:15">
      <c r="C127" s="266">
        <f t="shared" si="4"/>
        <v>16</v>
      </c>
      <c r="D127" s="264" t="s">
        <v>40</v>
      </c>
      <c r="E127" s="267" t="s">
        <v>10</v>
      </c>
      <c r="F127" s="268" t="s">
        <v>42</v>
      </c>
      <c r="G127" s="264">
        <v>84</v>
      </c>
      <c r="M127" s="264">
        <v>84</v>
      </c>
      <c r="N127" s="264">
        <v>1</v>
      </c>
      <c r="O127" s="269">
        <v>84</v>
      </c>
    </row>
    <row r="128" spans="3:15">
      <c r="C128" s="266">
        <f t="shared" si="4"/>
        <v>17</v>
      </c>
      <c r="D128" s="264" t="s">
        <v>239</v>
      </c>
      <c r="E128" s="267" t="s">
        <v>4</v>
      </c>
      <c r="F128" s="268" t="s">
        <v>5</v>
      </c>
      <c r="G128" s="264">
        <v>83</v>
      </c>
      <c r="M128" s="264">
        <v>83</v>
      </c>
      <c r="N128" s="264">
        <v>1</v>
      </c>
      <c r="O128" s="269">
        <v>83</v>
      </c>
    </row>
    <row r="129" spans="3:15">
      <c r="C129" s="266">
        <f t="shared" si="4"/>
        <v>18</v>
      </c>
      <c r="D129" s="264" t="s">
        <v>143</v>
      </c>
      <c r="E129" s="267" t="s">
        <v>4</v>
      </c>
      <c r="F129" s="268" t="s">
        <v>55</v>
      </c>
      <c r="G129" s="264">
        <v>82</v>
      </c>
      <c r="M129" s="264">
        <v>82</v>
      </c>
      <c r="N129" s="264">
        <v>1</v>
      </c>
      <c r="O129" s="269">
        <v>82</v>
      </c>
    </row>
    <row r="130" spans="3:15">
      <c r="C130" s="266">
        <f t="shared" si="4"/>
        <v>19</v>
      </c>
      <c r="D130" s="264" t="s">
        <v>89</v>
      </c>
      <c r="E130" s="267" t="s">
        <v>4</v>
      </c>
      <c r="F130" s="268" t="s">
        <v>46</v>
      </c>
      <c r="G130" s="264">
        <v>81</v>
      </c>
      <c r="M130" s="264">
        <v>81</v>
      </c>
      <c r="N130" s="264">
        <v>1</v>
      </c>
      <c r="O130" s="269">
        <v>81</v>
      </c>
    </row>
    <row r="131" spans="3:15">
      <c r="C131" s="266">
        <f t="shared" si="4"/>
        <v>20</v>
      </c>
      <c r="D131" s="264" t="s">
        <v>232</v>
      </c>
      <c r="E131" s="267" t="s">
        <v>4</v>
      </c>
      <c r="F131" s="268" t="s">
        <v>38</v>
      </c>
      <c r="G131" s="264">
        <v>80</v>
      </c>
      <c r="M131" s="264">
        <v>80</v>
      </c>
      <c r="N131" s="264">
        <v>1</v>
      </c>
      <c r="O131" s="269">
        <v>80</v>
      </c>
    </row>
    <row r="132" spans="3:15">
      <c r="C132" s="266">
        <f t="shared" si="4"/>
        <v>21</v>
      </c>
      <c r="D132" s="264" t="s">
        <v>166</v>
      </c>
      <c r="E132" s="267" t="s">
        <v>11</v>
      </c>
      <c r="F132" s="268" t="s">
        <v>18</v>
      </c>
      <c r="G132" s="264">
        <v>79</v>
      </c>
      <c r="M132" s="264">
        <v>79</v>
      </c>
      <c r="N132" s="264">
        <v>1</v>
      </c>
      <c r="O132" s="269">
        <v>79</v>
      </c>
    </row>
    <row r="133" spans="3:15">
      <c r="C133" s="266">
        <f t="shared" si="4"/>
        <v>22</v>
      </c>
      <c r="D133" s="264" t="s">
        <v>305</v>
      </c>
      <c r="E133" s="267" t="s">
        <v>4</v>
      </c>
      <c r="F133" s="268" t="s">
        <v>18</v>
      </c>
      <c r="G133" s="264">
        <v>78</v>
      </c>
      <c r="M133" s="264">
        <v>78</v>
      </c>
      <c r="N133" s="264">
        <v>1</v>
      </c>
      <c r="O133" s="269">
        <v>78</v>
      </c>
    </row>
    <row r="134" spans="3:15">
      <c r="C134" s="266">
        <f t="shared" si="4"/>
        <v>23</v>
      </c>
      <c r="D134" s="264" t="s">
        <v>176</v>
      </c>
      <c r="E134" s="267" t="s">
        <v>4</v>
      </c>
      <c r="F134" s="268" t="s">
        <v>15</v>
      </c>
      <c r="G134" s="264">
        <v>77</v>
      </c>
      <c r="M134" s="264">
        <v>77</v>
      </c>
      <c r="N134" s="264">
        <v>1</v>
      </c>
      <c r="O134" s="269">
        <v>77</v>
      </c>
    </row>
    <row r="135" spans="3:15">
      <c r="C135" s="266">
        <f t="shared" si="4"/>
        <v>24</v>
      </c>
      <c r="D135" s="264" t="s">
        <v>179</v>
      </c>
      <c r="E135" s="267" t="s">
        <v>4</v>
      </c>
      <c r="F135" s="268" t="s">
        <v>35</v>
      </c>
      <c r="G135" s="264">
        <v>76</v>
      </c>
      <c r="M135" s="264">
        <v>76</v>
      </c>
      <c r="N135" s="264">
        <v>1</v>
      </c>
      <c r="O135" s="269">
        <v>76</v>
      </c>
    </row>
    <row r="136" spans="3:15">
      <c r="C136" s="266">
        <f t="shared" si="4"/>
        <v>25</v>
      </c>
      <c r="D136" s="264" t="s">
        <v>167</v>
      </c>
      <c r="E136" s="267" t="s">
        <v>11</v>
      </c>
      <c r="F136" s="268" t="s">
        <v>15</v>
      </c>
      <c r="G136" s="264">
        <v>75</v>
      </c>
      <c r="M136" s="264">
        <v>75</v>
      </c>
      <c r="N136" s="264">
        <v>1</v>
      </c>
      <c r="O136" s="269">
        <v>75</v>
      </c>
    </row>
    <row r="137" spans="3:15">
      <c r="C137" s="266">
        <f t="shared" si="4"/>
        <v>26</v>
      </c>
      <c r="D137" s="264" t="s">
        <v>139</v>
      </c>
      <c r="E137" s="267" t="s">
        <v>8</v>
      </c>
      <c r="F137" s="268" t="s">
        <v>46</v>
      </c>
      <c r="G137" s="264">
        <v>74</v>
      </c>
      <c r="M137" s="264">
        <v>74</v>
      </c>
      <c r="N137" s="264">
        <v>1</v>
      </c>
      <c r="O137" s="269">
        <v>74</v>
      </c>
    </row>
    <row r="138" spans="3:15">
      <c r="C138" s="266">
        <f t="shared" si="4"/>
        <v>27</v>
      </c>
      <c r="D138" s="264" t="s">
        <v>306</v>
      </c>
      <c r="E138" s="267" t="s">
        <v>10</v>
      </c>
      <c r="F138" s="268" t="s">
        <v>42</v>
      </c>
      <c r="G138" s="264">
        <v>73</v>
      </c>
      <c r="M138" s="264">
        <v>73</v>
      </c>
      <c r="N138" s="264">
        <v>1</v>
      </c>
      <c r="O138" s="269">
        <v>73</v>
      </c>
    </row>
    <row r="139" spans="3:15">
      <c r="C139" s="266">
        <f t="shared" si="4"/>
        <v>28</v>
      </c>
      <c r="D139" s="264" t="s">
        <v>307</v>
      </c>
      <c r="E139" s="267" t="s">
        <v>10</v>
      </c>
      <c r="F139" s="268" t="s">
        <v>7</v>
      </c>
      <c r="G139" s="264">
        <v>72</v>
      </c>
      <c r="M139" s="264">
        <v>72</v>
      </c>
      <c r="N139" s="264">
        <v>1</v>
      </c>
      <c r="O139" s="269">
        <v>72</v>
      </c>
    </row>
    <row r="140" spans="3:15">
      <c r="C140" s="266">
        <f t="shared" si="4"/>
        <v>29</v>
      </c>
      <c r="D140" s="264" t="s">
        <v>56</v>
      </c>
      <c r="E140" s="267" t="s">
        <v>10</v>
      </c>
      <c r="F140" s="268" t="s">
        <v>32</v>
      </c>
      <c r="G140" s="264">
        <v>71</v>
      </c>
      <c r="M140" s="264">
        <v>71</v>
      </c>
      <c r="N140" s="264">
        <v>1</v>
      </c>
      <c r="O140" s="269">
        <v>71</v>
      </c>
    </row>
    <row r="141" spans="3:15">
      <c r="C141" s="266">
        <f t="shared" si="4"/>
        <v>30</v>
      </c>
      <c r="D141" s="264" t="s">
        <v>161</v>
      </c>
      <c r="E141" s="267" t="s">
        <v>4</v>
      </c>
      <c r="F141" s="268" t="s">
        <v>15</v>
      </c>
      <c r="G141" s="264">
        <v>70</v>
      </c>
      <c r="M141" s="264">
        <v>70</v>
      </c>
      <c r="N141" s="264">
        <v>1</v>
      </c>
      <c r="O141" s="269">
        <v>70</v>
      </c>
    </row>
    <row r="142" spans="3:15">
      <c r="C142" s="266">
        <f t="shared" si="4"/>
        <v>31</v>
      </c>
      <c r="D142" s="264" t="s">
        <v>41</v>
      </c>
      <c r="E142" s="267" t="s">
        <v>10</v>
      </c>
      <c r="F142" s="268" t="s">
        <v>65</v>
      </c>
      <c r="G142" s="264">
        <v>69</v>
      </c>
      <c r="M142" s="264">
        <v>69</v>
      </c>
      <c r="N142" s="264">
        <v>1</v>
      </c>
      <c r="O142" s="269">
        <v>69</v>
      </c>
    </row>
    <row r="143" spans="3:15">
      <c r="C143" s="266">
        <f t="shared" si="4"/>
        <v>32</v>
      </c>
      <c r="D143" s="264" t="s">
        <v>265</v>
      </c>
      <c r="E143" s="267" t="s">
        <v>8</v>
      </c>
      <c r="F143" s="268" t="s">
        <v>32</v>
      </c>
      <c r="G143" s="264">
        <v>68</v>
      </c>
      <c r="M143" s="264">
        <v>68</v>
      </c>
      <c r="N143" s="264">
        <v>1</v>
      </c>
      <c r="O143" s="269">
        <v>68</v>
      </c>
    </row>
    <row r="144" spans="3:15">
      <c r="C144" s="266">
        <f t="shared" si="4"/>
        <v>33</v>
      </c>
      <c r="D144" s="264" t="s">
        <v>308</v>
      </c>
      <c r="E144" s="267" t="s">
        <v>303</v>
      </c>
      <c r="F144" s="268" t="s">
        <v>7</v>
      </c>
      <c r="G144" s="264">
        <v>67</v>
      </c>
      <c r="M144" s="264">
        <v>67</v>
      </c>
      <c r="N144" s="264">
        <v>1</v>
      </c>
      <c r="O144" s="269">
        <v>67</v>
      </c>
    </row>
    <row r="145" spans="3:15">
      <c r="C145" s="266">
        <f t="shared" si="4"/>
        <v>34</v>
      </c>
      <c r="D145" s="264" t="s">
        <v>91</v>
      </c>
      <c r="E145" s="267" t="s">
        <v>8</v>
      </c>
      <c r="F145" s="268" t="s">
        <v>46</v>
      </c>
      <c r="G145" s="264">
        <v>66</v>
      </c>
      <c r="M145" s="264">
        <v>66</v>
      </c>
      <c r="N145" s="264">
        <v>1</v>
      </c>
      <c r="O145" s="269">
        <v>66</v>
      </c>
    </row>
    <row r="146" spans="3:15">
      <c r="C146" s="266">
        <f t="shared" si="4"/>
        <v>35</v>
      </c>
      <c r="D146" s="264" t="s">
        <v>95</v>
      </c>
      <c r="E146" s="267" t="s">
        <v>10</v>
      </c>
      <c r="F146" s="268" t="s">
        <v>32</v>
      </c>
      <c r="G146" s="264">
        <v>65</v>
      </c>
      <c r="M146" s="264">
        <v>65</v>
      </c>
      <c r="N146" s="264">
        <v>1</v>
      </c>
      <c r="O146" s="269">
        <v>65</v>
      </c>
    </row>
    <row r="147" spans="3:15">
      <c r="C147" s="266">
        <f t="shared" si="4"/>
        <v>36</v>
      </c>
      <c r="D147" s="264" t="s">
        <v>67</v>
      </c>
      <c r="E147" s="267" t="s">
        <v>10</v>
      </c>
      <c r="F147" s="268" t="s">
        <v>15</v>
      </c>
      <c r="G147" s="264">
        <v>64</v>
      </c>
      <c r="M147" s="264">
        <v>64</v>
      </c>
      <c r="N147" s="264">
        <v>1</v>
      </c>
      <c r="O147" s="269">
        <v>64</v>
      </c>
    </row>
    <row r="148" spans="3:15">
      <c r="C148" s="266">
        <f t="shared" si="4"/>
        <v>37</v>
      </c>
      <c r="D148" s="264" t="s">
        <v>249</v>
      </c>
      <c r="E148" s="267" t="s">
        <v>4</v>
      </c>
      <c r="F148" s="268" t="s">
        <v>39</v>
      </c>
      <c r="G148" s="264">
        <v>63</v>
      </c>
      <c r="M148" s="264">
        <v>63</v>
      </c>
      <c r="N148" s="264">
        <v>1</v>
      </c>
      <c r="O148" s="269">
        <v>63</v>
      </c>
    </row>
    <row r="149" spans="3:15">
      <c r="C149" s="266">
        <f t="shared" si="4"/>
        <v>38</v>
      </c>
      <c r="D149" s="264" t="s">
        <v>103</v>
      </c>
      <c r="E149" s="267" t="s">
        <v>4</v>
      </c>
      <c r="F149" s="268" t="s">
        <v>35</v>
      </c>
      <c r="G149" s="264">
        <v>62</v>
      </c>
      <c r="M149" s="264">
        <v>62</v>
      </c>
      <c r="N149" s="264">
        <v>1</v>
      </c>
      <c r="O149" s="269">
        <v>62</v>
      </c>
    </row>
    <row r="150" spans="3:15">
      <c r="C150" s="266">
        <f t="shared" si="4"/>
        <v>39</v>
      </c>
      <c r="D150" s="264" t="s">
        <v>100</v>
      </c>
      <c r="E150" s="267" t="s">
        <v>8</v>
      </c>
      <c r="F150" s="268" t="s">
        <v>55</v>
      </c>
      <c r="G150" s="264">
        <v>61</v>
      </c>
      <c r="M150" s="264">
        <v>61</v>
      </c>
      <c r="N150" s="264">
        <v>1</v>
      </c>
      <c r="O150" s="269">
        <v>61</v>
      </c>
    </row>
    <row r="151" spans="3:15">
      <c r="C151" s="266">
        <f t="shared" si="4"/>
        <v>40</v>
      </c>
      <c r="D151" s="264" t="s">
        <v>92</v>
      </c>
      <c r="E151" s="267" t="s">
        <v>10</v>
      </c>
      <c r="F151" s="268" t="s">
        <v>55</v>
      </c>
      <c r="G151" s="264">
        <v>60</v>
      </c>
      <c r="M151" s="264">
        <v>60</v>
      </c>
      <c r="N151" s="264">
        <v>1</v>
      </c>
      <c r="O151" s="269">
        <v>60</v>
      </c>
    </row>
    <row r="152" spans="3:15">
      <c r="C152" s="266">
        <f t="shared" si="4"/>
        <v>41</v>
      </c>
      <c r="D152" s="264" t="s">
        <v>309</v>
      </c>
      <c r="E152" s="267" t="s">
        <v>10</v>
      </c>
      <c r="F152" s="268" t="s">
        <v>46</v>
      </c>
      <c r="G152" s="264">
        <v>59</v>
      </c>
      <c r="M152" s="264">
        <v>59</v>
      </c>
      <c r="N152" s="264">
        <v>1</v>
      </c>
      <c r="O152" s="269">
        <v>59</v>
      </c>
    </row>
    <row r="153" spans="3:15">
      <c r="C153" s="266">
        <f t="shared" si="4"/>
        <v>42</v>
      </c>
      <c r="D153" s="264" t="s">
        <v>133</v>
      </c>
      <c r="E153" s="267" t="s">
        <v>4</v>
      </c>
      <c r="F153" s="268" t="s">
        <v>15</v>
      </c>
      <c r="G153" s="264">
        <v>58</v>
      </c>
      <c r="M153" s="264">
        <v>58</v>
      </c>
      <c r="N153" s="264">
        <v>1</v>
      </c>
      <c r="O153" s="269">
        <v>58</v>
      </c>
    </row>
    <row r="154" spans="3:15">
      <c r="C154" s="266">
        <f t="shared" si="4"/>
        <v>43</v>
      </c>
      <c r="D154" s="264" t="s">
        <v>310</v>
      </c>
      <c r="E154" s="267" t="s">
        <v>4</v>
      </c>
      <c r="F154" s="268" t="s">
        <v>122</v>
      </c>
      <c r="G154" s="264">
        <v>57</v>
      </c>
      <c r="M154" s="264">
        <v>57</v>
      </c>
      <c r="N154" s="264">
        <v>1</v>
      </c>
      <c r="O154" s="269">
        <v>57</v>
      </c>
    </row>
    <row r="155" spans="3:15">
      <c r="C155" s="266" t="e">
        <f t="shared" si="4"/>
        <v>#N/A</v>
      </c>
    </row>
    <row r="156" spans="3:15">
      <c r="C156" s="266" t="e">
        <f t="shared" si="4"/>
        <v>#N/A</v>
      </c>
    </row>
    <row r="157" spans="3:15">
      <c r="C157" s="266" t="e">
        <f t="shared" si="4"/>
        <v>#N/A</v>
      </c>
    </row>
    <row r="158" spans="3:15">
      <c r="C158" s="266" t="e">
        <f t="shared" si="4"/>
        <v>#N/A</v>
      </c>
    </row>
    <row r="159" spans="3:15">
      <c r="C159" s="266" t="e">
        <f t="shared" si="4"/>
        <v>#N/A</v>
      </c>
    </row>
    <row r="160" spans="3:15">
      <c r="C160" s="266" t="e">
        <f t="shared" si="4"/>
        <v>#N/A</v>
      </c>
    </row>
    <row r="161" spans="3:3">
      <c r="C161" s="266" t="e">
        <f t="shared" si="4"/>
        <v>#N/A</v>
      </c>
    </row>
    <row r="162" spans="3:3">
      <c r="C162" s="266" t="e">
        <f t="shared" si="4"/>
        <v>#N/A</v>
      </c>
    </row>
    <row r="163" spans="3:3">
      <c r="C163" s="266" t="e">
        <f t="shared" si="4"/>
        <v>#N/A</v>
      </c>
    </row>
    <row r="164" spans="3:3">
      <c r="C164" s="266" t="e">
        <f t="shared" si="4"/>
        <v>#N/A</v>
      </c>
    </row>
    <row r="165" spans="3:3">
      <c r="C165" s="266" t="e">
        <f t="shared" si="4"/>
        <v>#N/A</v>
      </c>
    </row>
    <row r="166" spans="3:3">
      <c r="C166" s="266" t="e">
        <f t="shared" si="4"/>
        <v>#N/A</v>
      </c>
    </row>
    <row r="167" spans="3:3">
      <c r="C167" s="266" t="e">
        <f t="shared" si="4"/>
        <v>#N/A</v>
      </c>
    </row>
    <row r="168" spans="3:3">
      <c r="C168" s="266" t="e">
        <f t="shared" si="4"/>
        <v>#N/A</v>
      </c>
    </row>
    <row r="169" spans="3:3">
      <c r="C169" s="266" t="e">
        <f t="shared" si="4"/>
        <v>#N/A</v>
      </c>
    </row>
    <row r="170" spans="3:3">
      <c r="C170" s="266" t="e">
        <f t="shared" si="4"/>
        <v>#N/A</v>
      </c>
    </row>
    <row r="171" spans="3:3">
      <c r="C171" s="266" t="e">
        <f t="shared" si="4"/>
        <v>#N/A</v>
      </c>
    </row>
    <row r="172" spans="3:3">
      <c r="C172" s="266" t="e">
        <f t="shared" si="4"/>
        <v>#N/A</v>
      </c>
    </row>
    <row r="173" spans="3:3">
      <c r="C173" s="266" t="e">
        <f t="shared" si="4"/>
        <v>#N/A</v>
      </c>
    </row>
    <row r="174" spans="3:3">
      <c r="C174" s="266" t="e">
        <f t="shared" si="4"/>
        <v>#N/A</v>
      </c>
    </row>
    <row r="175" spans="3:3">
      <c r="C175" s="266" t="e">
        <f t="shared" si="4"/>
        <v>#N/A</v>
      </c>
    </row>
    <row r="176" spans="3:3">
      <c r="C176" s="266" t="e">
        <f t="shared" si="4"/>
        <v>#N/A</v>
      </c>
    </row>
    <row r="177" spans="2:15">
      <c r="C177" s="266" t="e">
        <f t="shared" ref="C177" si="5">RANK(M177,M$112:M$177)</f>
        <v>#N/A</v>
      </c>
    </row>
    <row r="178" spans="2:15" ht="89.25">
      <c r="C178" s="266"/>
      <c r="G178" s="298" t="str">
        <f>G1</f>
        <v>Penrith Beacon</v>
      </c>
    </row>
    <row r="179" spans="2:15">
      <c r="B179" s="267" t="s">
        <v>63</v>
      </c>
      <c r="C179" s="266">
        <f>RANK(M179,M$179:M$212)</f>
        <v>1</v>
      </c>
      <c r="D179" s="264" t="s">
        <v>96</v>
      </c>
      <c r="E179" s="267" t="s">
        <v>8</v>
      </c>
      <c r="F179" s="268" t="s">
        <v>65</v>
      </c>
      <c r="G179" s="264">
        <v>99</v>
      </c>
      <c r="M179" s="264">
        <v>99</v>
      </c>
      <c r="N179" s="264">
        <v>1</v>
      </c>
      <c r="O179" s="269">
        <v>99</v>
      </c>
    </row>
    <row r="180" spans="2:15">
      <c r="C180" s="266">
        <f t="shared" ref="C180:C212" si="6">RANK(M180,M$179:M$212)</f>
        <v>2</v>
      </c>
      <c r="D180" s="264" t="s">
        <v>58</v>
      </c>
      <c r="E180" s="267" t="s">
        <v>4</v>
      </c>
      <c r="F180" s="268" t="s">
        <v>19</v>
      </c>
      <c r="G180" s="264">
        <v>98</v>
      </c>
      <c r="M180" s="264">
        <v>98</v>
      </c>
      <c r="N180" s="264">
        <v>1</v>
      </c>
      <c r="O180" s="269">
        <v>98</v>
      </c>
    </row>
    <row r="181" spans="2:15">
      <c r="C181" s="266">
        <f t="shared" si="6"/>
        <v>3</v>
      </c>
      <c r="D181" s="264" t="s">
        <v>54</v>
      </c>
      <c r="E181" s="267" t="s">
        <v>10</v>
      </c>
      <c r="F181" s="268" t="s">
        <v>104</v>
      </c>
      <c r="G181" s="264">
        <v>97</v>
      </c>
      <c r="M181" s="264">
        <v>97</v>
      </c>
      <c r="N181" s="264">
        <v>1</v>
      </c>
      <c r="O181" s="269">
        <v>97</v>
      </c>
    </row>
    <row r="182" spans="2:15">
      <c r="C182" s="266">
        <f t="shared" si="6"/>
        <v>4</v>
      </c>
      <c r="D182" s="264" t="s">
        <v>53</v>
      </c>
      <c r="E182" s="267" t="s">
        <v>8</v>
      </c>
      <c r="F182" s="268" t="s">
        <v>42</v>
      </c>
      <c r="G182" s="264">
        <v>96</v>
      </c>
      <c r="M182" s="264">
        <v>96</v>
      </c>
      <c r="N182" s="264">
        <v>1</v>
      </c>
      <c r="O182" s="269">
        <v>96</v>
      </c>
    </row>
    <row r="183" spans="2:15">
      <c r="C183" s="266">
        <f t="shared" si="6"/>
        <v>5</v>
      </c>
      <c r="D183" s="264" t="s">
        <v>268</v>
      </c>
      <c r="E183" s="267" t="s">
        <v>8</v>
      </c>
      <c r="F183" s="268" t="s">
        <v>60</v>
      </c>
      <c r="G183" s="264">
        <v>95</v>
      </c>
      <c r="M183" s="264">
        <v>95</v>
      </c>
      <c r="N183" s="264">
        <v>1</v>
      </c>
      <c r="O183" s="269">
        <v>95</v>
      </c>
    </row>
    <row r="184" spans="2:15">
      <c r="C184" s="266">
        <f t="shared" si="6"/>
        <v>6</v>
      </c>
      <c r="D184" s="264" t="s">
        <v>296</v>
      </c>
      <c r="E184" s="267" t="s">
        <v>10</v>
      </c>
      <c r="F184" s="268" t="s">
        <v>42</v>
      </c>
      <c r="G184" s="264">
        <v>94</v>
      </c>
      <c r="M184" s="264">
        <v>94</v>
      </c>
      <c r="N184" s="264">
        <v>1</v>
      </c>
      <c r="O184" s="269">
        <v>94</v>
      </c>
    </row>
    <row r="185" spans="2:15">
      <c r="C185" s="266">
        <f t="shared" si="6"/>
        <v>7</v>
      </c>
      <c r="D185" s="264" t="s">
        <v>297</v>
      </c>
      <c r="E185" s="267" t="s">
        <v>10</v>
      </c>
      <c r="F185" s="268" t="s">
        <v>35</v>
      </c>
      <c r="G185" s="264">
        <v>93</v>
      </c>
      <c r="M185" s="264">
        <v>93</v>
      </c>
      <c r="N185" s="264">
        <v>1</v>
      </c>
      <c r="O185" s="269">
        <v>93</v>
      </c>
    </row>
    <row r="186" spans="2:15">
      <c r="C186" s="266">
        <f t="shared" si="6"/>
        <v>8</v>
      </c>
      <c r="D186" s="264" t="s">
        <v>117</v>
      </c>
      <c r="E186" s="267" t="s">
        <v>10</v>
      </c>
      <c r="F186" s="268" t="s">
        <v>68</v>
      </c>
      <c r="G186" s="264">
        <v>92</v>
      </c>
      <c r="M186" s="264">
        <v>92</v>
      </c>
      <c r="N186" s="264">
        <v>1</v>
      </c>
      <c r="O186" s="269">
        <v>92</v>
      </c>
    </row>
    <row r="187" spans="2:15">
      <c r="C187" s="266">
        <f t="shared" si="6"/>
        <v>9</v>
      </c>
      <c r="D187" s="264" t="s">
        <v>93</v>
      </c>
      <c r="E187" s="267" t="s">
        <v>4</v>
      </c>
      <c r="F187" s="268" t="s">
        <v>55</v>
      </c>
      <c r="G187" s="264">
        <v>91</v>
      </c>
      <c r="M187" s="264">
        <v>91</v>
      </c>
      <c r="N187" s="264">
        <v>1</v>
      </c>
      <c r="O187" s="269">
        <v>91</v>
      </c>
    </row>
    <row r="188" spans="2:15">
      <c r="C188" s="266">
        <f t="shared" si="6"/>
        <v>10</v>
      </c>
      <c r="D188" s="264" t="s">
        <v>97</v>
      </c>
      <c r="E188" s="267" t="s">
        <v>10</v>
      </c>
      <c r="F188" s="268" t="s">
        <v>65</v>
      </c>
      <c r="G188" s="264">
        <v>90</v>
      </c>
      <c r="M188" s="264">
        <v>90</v>
      </c>
      <c r="N188" s="264">
        <v>1</v>
      </c>
      <c r="O188" s="269">
        <v>90</v>
      </c>
    </row>
    <row r="189" spans="2:15">
      <c r="C189" s="266">
        <f t="shared" si="6"/>
        <v>11</v>
      </c>
      <c r="D189" s="264" t="s">
        <v>236</v>
      </c>
      <c r="E189" s="267" t="s">
        <v>8</v>
      </c>
      <c r="F189" s="268" t="s">
        <v>269</v>
      </c>
      <c r="G189" s="264">
        <v>89</v>
      </c>
      <c r="M189" s="264">
        <v>89</v>
      </c>
      <c r="N189" s="264">
        <v>1</v>
      </c>
      <c r="O189" s="269">
        <v>89</v>
      </c>
    </row>
    <row r="190" spans="2:15">
      <c r="C190" s="266">
        <f t="shared" si="6"/>
        <v>12</v>
      </c>
      <c r="D190" s="264" t="s">
        <v>126</v>
      </c>
      <c r="E190" s="267" t="s">
        <v>10</v>
      </c>
      <c r="F190" s="268" t="s">
        <v>35</v>
      </c>
      <c r="G190" s="264">
        <v>88</v>
      </c>
      <c r="M190" s="264">
        <v>88</v>
      </c>
      <c r="N190" s="264">
        <v>1</v>
      </c>
      <c r="O190" s="269">
        <v>88</v>
      </c>
    </row>
    <row r="191" spans="2:15">
      <c r="C191" s="266">
        <f t="shared" si="6"/>
        <v>13</v>
      </c>
      <c r="D191" s="264" t="s">
        <v>172</v>
      </c>
      <c r="E191" s="267" t="s">
        <v>4</v>
      </c>
      <c r="F191" s="268" t="s">
        <v>42</v>
      </c>
      <c r="G191" s="264">
        <v>87</v>
      </c>
      <c r="M191" s="264">
        <v>87</v>
      </c>
      <c r="N191" s="264">
        <v>1</v>
      </c>
      <c r="O191" s="269">
        <v>87</v>
      </c>
    </row>
    <row r="192" spans="2:15">
      <c r="C192" s="266">
        <f t="shared" si="6"/>
        <v>14</v>
      </c>
      <c r="D192" s="264" t="s">
        <v>298</v>
      </c>
      <c r="E192" s="267" t="s">
        <v>8</v>
      </c>
      <c r="F192" s="268" t="s">
        <v>42</v>
      </c>
      <c r="G192" s="264">
        <v>86</v>
      </c>
      <c r="M192" s="264">
        <v>86</v>
      </c>
      <c r="N192" s="264">
        <v>1</v>
      </c>
      <c r="O192" s="269">
        <v>86</v>
      </c>
    </row>
    <row r="193" spans="3:15">
      <c r="C193" s="266">
        <f t="shared" si="6"/>
        <v>15</v>
      </c>
      <c r="D193" s="264" t="s">
        <v>299</v>
      </c>
      <c r="E193" s="267" t="s">
        <v>10</v>
      </c>
      <c r="F193" s="268" t="s">
        <v>18</v>
      </c>
      <c r="G193" s="264">
        <v>85</v>
      </c>
      <c r="M193" s="264">
        <v>85</v>
      </c>
      <c r="N193" s="264">
        <v>1</v>
      </c>
      <c r="O193" s="269">
        <v>85</v>
      </c>
    </row>
    <row r="194" spans="3:15">
      <c r="C194" s="266">
        <f t="shared" si="6"/>
        <v>16</v>
      </c>
      <c r="D194" s="264" t="s">
        <v>59</v>
      </c>
      <c r="E194" s="267" t="s">
        <v>4</v>
      </c>
      <c r="F194" s="268" t="s">
        <v>55</v>
      </c>
      <c r="G194" s="264">
        <v>84</v>
      </c>
      <c r="M194" s="264">
        <v>84</v>
      </c>
      <c r="N194" s="264">
        <v>1</v>
      </c>
      <c r="O194" s="269">
        <v>84</v>
      </c>
    </row>
    <row r="195" spans="3:15">
      <c r="C195" s="266">
        <f t="shared" si="6"/>
        <v>17</v>
      </c>
      <c r="D195" s="264" t="s">
        <v>98</v>
      </c>
      <c r="E195" s="267" t="s">
        <v>10</v>
      </c>
      <c r="F195" s="268" t="s">
        <v>104</v>
      </c>
      <c r="G195" s="264">
        <v>83</v>
      </c>
      <c r="M195" s="264">
        <v>83</v>
      </c>
      <c r="N195" s="264">
        <v>1</v>
      </c>
      <c r="O195" s="269">
        <v>83</v>
      </c>
    </row>
    <row r="196" spans="3:15">
      <c r="C196" s="266">
        <f t="shared" si="6"/>
        <v>18</v>
      </c>
      <c r="D196" s="264" t="s">
        <v>248</v>
      </c>
      <c r="E196" s="267" t="s">
        <v>8</v>
      </c>
      <c r="F196" s="268" t="s">
        <v>35</v>
      </c>
      <c r="G196" s="264">
        <v>82</v>
      </c>
      <c r="M196" s="264">
        <v>82</v>
      </c>
      <c r="N196" s="264">
        <v>1</v>
      </c>
      <c r="O196" s="269">
        <v>82</v>
      </c>
    </row>
    <row r="197" spans="3:15">
      <c r="C197" s="266">
        <f t="shared" si="6"/>
        <v>19</v>
      </c>
      <c r="D197" s="264" t="s">
        <v>300</v>
      </c>
      <c r="E197" s="267" t="s">
        <v>8</v>
      </c>
      <c r="F197" s="268" t="s">
        <v>19</v>
      </c>
      <c r="G197" s="264">
        <v>81</v>
      </c>
      <c r="M197" s="264">
        <v>81</v>
      </c>
      <c r="N197" s="264">
        <v>1</v>
      </c>
      <c r="O197" s="269">
        <v>81</v>
      </c>
    </row>
    <row r="198" spans="3:15">
      <c r="C198" s="266">
        <f t="shared" si="6"/>
        <v>20</v>
      </c>
      <c r="D198" s="264" t="s">
        <v>120</v>
      </c>
      <c r="E198" s="267" t="s">
        <v>10</v>
      </c>
      <c r="F198" s="268" t="s">
        <v>269</v>
      </c>
      <c r="G198" s="264">
        <v>80</v>
      </c>
      <c r="M198" s="264">
        <v>80</v>
      </c>
      <c r="N198" s="264">
        <v>1</v>
      </c>
      <c r="O198" s="269">
        <v>80</v>
      </c>
    </row>
    <row r="199" spans="3:15">
      <c r="C199" s="266">
        <f t="shared" si="6"/>
        <v>21</v>
      </c>
      <c r="D199" s="264" t="s">
        <v>301</v>
      </c>
      <c r="E199" s="267" t="s">
        <v>10</v>
      </c>
      <c r="F199" s="268" t="s">
        <v>42</v>
      </c>
      <c r="G199" s="264">
        <v>79</v>
      </c>
      <c r="M199" s="264">
        <v>79</v>
      </c>
      <c r="N199" s="264">
        <v>1</v>
      </c>
      <c r="O199" s="269">
        <v>79</v>
      </c>
    </row>
    <row r="200" spans="3:15">
      <c r="C200" s="266">
        <f t="shared" si="6"/>
        <v>22</v>
      </c>
      <c r="D200" s="264" t="s">
        <v>94</v>
      </c>
      <c r="E200" s="267" t="s">
        <v>8</v>
      </c>
      <c r="F200" s="268" t="s">
        <v>68</v>
      </c>
      <c r="G200" s="264">
        <v>78</v>
      </c>
      <c r="M200" s="264">
        <v>78</v>
      </c>
      <c r="N200" s="264">
        <v>1</v>
      </c>
      <c r="O200" s="269">
        <v>78</v>
      </c>
    </row>
    <row r="201" spans="3:15">
      <c r="C201" s="266">
        <f t="shared" si="6"/>
        <v>23</v>
      </c>
      <c r="D201" s="264" t="s">
        <v>177</v>
      </c>
      <c r="E201" s="267" t="s">
        <v>4</v>
      </c>
      <c r="F201" s="268" t="s">
        <v>38</v>
      </c>
      <c r="G201" s="264">
        <v>77</v>
      </c>
      <c r="M201" s="264">
        <v>77</v>
      </c>
      <c r="N201" s="264">
        <v>1</v>
      </c>
      <c r="O201" s="269">
        <v>77</v>
      </c>
    </row>
    <row r="202" spans="3:15">
      <c r="C202" s="266">
        <f t="shared" si="6"/>
        <v>24</v>
      </c>
      <c r="D202" s="264" t="s">
        <v>180</v>
      </c>
      <c r="E202" s="267" t="s">
        <v>8</v>
      </c>
      <c r="F202" s="268" t="s">
        <v>46</v>
      </c>
      <c r="G202" s="264">
        <v>76</v>
      </c>
      <c r="M202" s="264">
        <v>76</v>
      </c>
      <c r="N202" s="264">
        <v>1</v>
      </c>
      <c r="O202" s="269">
        <v>76</v>
      </c>
    </row>
    <row r="203" spans="3:15">
      <c r="C203" s="266">
        <f t="shared" si="6"/>
        <v>25</v>
      </c>
      <c r="D203" s="264" t="s">
        <v>302</v>
      </c>
      <c r="E203" s="267" t="s">
        <v>10</v>
      </c>
      <c r="F203" s="268" t="s">
        <v>55</v>
      </c>
      <c r="G203" s="264">
        <v>75</v>
      </c>
      <c r="M203" s="264">
        <v>75</v>
      </c>
      <c r="N203" s="264">
        <v>1</v>
      </c>
      <c r="O203" s="269">
        <v>75</v>
      </c>
    </row>
    <row r="204" spans="3:15">
      <c r="C204" s="266">
        <f t="shared" si="6"/>
        <v>26</v>
      </c>
      <c r="D204" s="264" t="s">
        <v>99</v>
      </c>
      <c r="E204" s="267" t="s">
        <v>10</v>
      </c>
      <c r="F204" s="268" t="s">
        <v>104</v>
      </c>
      <c r="G204" s="264">
        <v>74</v>
      </c>
      <c r="M204" s="264">
        <v>74</v>
      </c>
      <c r="N204" s="264">
        <v>1</v>
      </c>
      <c r="O204" s="269">
        <v>74</v>
      </c>
    </row>
    <row r="205" spans="3:15">
      <c r="C205" s="266" t="e">
        <f t="shared" si="6"/>
        <v>#N/A</v>
      </c>
    </row>
    <row r="206" spans="3:15">
      <c r="C206" s="266" t="e">
        <f t="shared" si="6"/>
        <v>#N/A</v>
      </c>
    </row>
    <row r="207" spans="3:15">
      <c r="C207" s="266" t="e">
        <f t="shared" si="6"/>
        <v>#N/A</v>
      </c>
    </row>
    <row r="208" spans="3:15">
      <c r="C208" s="266" t="e">
        <f t="shared" si="6"/>
        <v>#N/A</v>
      </c>
    </row>
    <row r="209" spans="2:15">
      <c r="C209" s="266" t="e">
        <f t="shared" si="6"/>
        <v>#N/A</v>
      </c>
    </row>
    <row r="210" spans="2:15">
      <c r="C210" s="266" t="e">
        <f t="shared" si="6"/>
        <v>#N/A</v>
      </c>
    </row>
    <row r="211" spans="2:15">
      <c r="C211" s="266" t="e">
        <f t="shared" si="6"/>
        <v>#N/A</v>
      </c>
    </row>
    <row r="212" spans="2:15">
      <c r="C212" s="266" t="e">
        <f t="shared" si="6"/>
        <v>#N/A</v>
      </c>
    </row>
    <row r="213" spans="2:15">
      <c r="C213" s="266"/>
    </row>
    <row r="214" spans="2:15">
      <c r="C214" s="266"/>
      <c r="F214" s="267"/>
    </row>
    <row r="215" spans="2:15">
      <c r="B215" s="267" t="s">
        <v>111</v>
      </c>
      <c r="C215" s="266">
        <f t="shared" ref="C215:C229" si="7">RANK(M215,M$215:M$232)</f>
        <v>1</v>
      </c>
      <c r="D215" s="264" t="s">
        <v>185</v>
      </c>
      <c r="E215" s="267" t="s">
        <v>4</v>
      </c>
      <c r="F215" s="268" t="s">
        <v>62</v>
      </c>
      <c r="G215" s="264">
        <v>99</v>
      </c>
      <c r="M215" s="264">
        <v>99</v>
      </c>
      <c r="N215" s="248">
        <v>1</v>
      </c>
      <c r="O215" s="271">
        <v>99</v>
      </c>
    </row>
    <row r="216" spans="2:15">
      <c r="C216" s="266">
        <f t="shared" si="7"/>
        <v>2</v>
      </c>
      <c r="D216" s="264" t="s">
        <v>169</v>
      </c>
      <c r="E216" s="267" t="s">
        <v>4</v>
      </c>
      <c r="F216" s="268" t="s">
        <v>62</v>
      </c>
      <c r="G216" s="264">
        <v>98</v>
      </c>
      <c r="M216" s="264">
        <v>98</v>
      </c>
      <c r="N216" s="248">
        <v>1</v>
      </c>
      <c r="O216" s="271">
        <v>98</v>
      </c>
    </row>
    <row r="217" spans="2:15">
      <c r="C217" s="266">
        <f t="shared" si="7"/>
        <v>3</v>
      </c>
      <c r="D217" s="264" t="s">
        <v>84</v>
      </c>
      <c r="E217" s="267" t="s">
        <v>4</v>
      </c>
      <c r="F217" s="268" t="s">
        <v>64</v>
      </c>
      <c r="G217" s="264">
        <v>97</v>
      </c>
      <c r="M217" s="264">
        <v>97</v>
      </c>
      <c r="N217" s="248">
        <v>1</v>
      </c>
      <c r="O217" s="271">
        <v>97</v>
      </c>
    </row>
    <row r="218" spans="2:15">
      <c r="C218" s="266">
        <f t="shared" si="7"/>
        <v>4</v>
      </c>
      <c r="D218" s="264" t="s">
        <v>259</v>
      </c>
      <c r="E218" s="267" t="s">
        <v>4</v>
      </c>
      <c r="F218" s="268" t="s">
        <v>38</v>
      </c>
      <c r="G218" s="264">
        <v>96</v>
      </c>
      <c r="M218" s="264">
        <v>96</v>
      </c>
      <c r="N218" s="248">
        <v>1</v>
      </c>
      <c r="O218" s="271">
        <v>96</v>
      </c>
    </row>
    <row r="219" spans="2:15">
      <c r="C219" s="266" t="e">
        <f t="shared" si="7"/>
        <v>#N/A</v>
      </c>
      <c r="N219" s="248"/>
      <c r="O219" s="271"/>
    </row>
    <row r="220" spans="2:15">
      <c r="C220" s="266" t="e">
        <f t="shared" si="7"/>
        <v>#N/A</v>
      </c>
      <c r="N220" s="248"/>
      <c r="O220" s="271"/>
    </row>
    <row r="221" spans="2:15">
      <c r="C221" s="266" t="e">
        <f t="shared" si="7"/>
        <v>#N/A</v>
      </c>
      <c r="N221" s="248"/>
      <c r="O221" s="271"/>
    </row>
    <row r="222" spans="2:15">
      <c r="C222" s="266" t="e">
        <f t="shared" si="7"/>
        <v>#N/A</v>
      </c>
      <c r="N222" s="248"/>
      <c r="O222" s="271"/>
    </row>
    <row r="223" spans="2:15">
      <c r="C223" s="266" t="e">
        <f t="shared" si="7"/>
        <v>#N/A</v>
      </c>
      <c r="N223" s="248"/>
      <c r="O223" s="271"/>
    </row>
    <row r="224" spans="2:15">
      <c r="C224" s="266" t="e">
        <f t="shared" si="7"/>
        <v>#N/A</v>
      </c>
      <c r="N224" s="248"/>
      <c r="O224" s="271"/>
    </row>
    <row r="225" spans="2:15">
      <c r="C225" s="266" t="e">
        <f t="shared" si="7"/>
        <v>#N/A</v>
      </c>
      <c r="N225" s="248"/>
      <c r="O225" s="271"/>
    </row>
    <row r="226" spans="2:15">
      <c r="C226" s="266" t="e">
        <f t="shared" si="7"/>
        <v>#N/A</v>
      </c>
      <c r="N226" s="248"/>
      <c r="O226" s="271"/>
    </row>
    <row r="227" spans="2:15">
      <c r="C227" s="266" t="e">
        <f t="shared" si="7"/>
        <v>#N/A</v>
      </c>
      <c r="N227" s="248"/>
      <c r="O227" s="271"/>
    </row>
    <row r="228" spans="2:15">
      <c r="C228" s="266" t="e">
        <f t="shared" si="7"/>
        <v>#N/A</v>
      </c>
      <c r="N228" s="248"/>
      <c r="O228" s="271"/>
    </row>
    <row r="229" spans="2:15">
      <c r="C229" s="266" t="e">
        <f t="shared" si="7"/>
        <v>#N/A</v>
      </c>
      <c r="N229" s="248"/>
      <c r="O229" s="271"/>
    </row>
    <row r="230" spans="2:15">
      <c r="C230" s="266"/>
      <c r="N230" s="248"/>
      <c r="O230" s="271"/>
    </row>
    <row r="231" spans="2:15">
      <c r="C231" s="266"/>
      <c r="F231" s="267"/>
      <c r="N231" s="248"/>
      <c r="O231" s="271"/>
    </row>
    <row r="232" spans="2:15" ht="97.5">
      <c r="B232" s="258" t="s">
        <v>109</v>
      </c>
      <c r="C232" s="258" t="s">
        <v>110</v>
      </c>
      <c r="D232" s="259" t="s">
        <v>1</v>
      </c>
      <c r="E232" s="258" t="s">
        <v>2</v>
      </c>
      <c r="F232" s="260" t="s">
        <v>108</v>
      </c>
      <c r="G232" s="261" t="str">
        <f>G1</f>
        <v>Penrith Beacon</v>
      </c>
      <c r="H232" s="261"/>
      <c r="I232" s="261"/>
      <c r="J232" s="261"/>
      <c r="K232" s="261"/>
      <c r="L232" s="301"/>
      <c r="M232" s="261" t="s">
        <v>85</v>
      </c>
      <c r="N232" s="261" t="s">
        <v>106</v>
      </c>
      <c r="O232" s="262" t="s">
        <v>107</v>
      </c>
    </row>
    <row r="233" spans="2:15" ht="15">
      <c r="B233" s="267" t="s">
        <v>74</v>
      </c>
      <c r="C233" s="266">
        <f>RANK(M233,M$233:M$245)</f>
        <v>1</v>
      </c>
      <c r="D233" s="288" t="s">
        <v>294</v>
      </c>
      <c r="E233" s="288" t="s">
        <v>11</v>
      </c>
      <c r="F233" s="288" t="s">
        <v>73</v>
      </c>
      <c r="G233">
        <v>99</v>
      </c>
      <c r="H233"/>
      <c r="I233"/>
      <c r="J233"/>
      <c r="K233"/>
      <c r="L233" s="302"/>
      <c r="M233" s="102">
        <f t="shared" ref="M233" si="8">IFERROR(LARGE($E233:$J233,1),0)+IFERROR(LARGE($E233:$J233,2),0)+IFERROR(LARGE($E233:$J233,3),0)+IFERROR(LARGE($E233:$J233,4),0)</f>
        <v>99</v>
      </c>
      <c r="N233" s="102">
        <f t="shared" ref="N233" si="9">IF(COUNT(G233:L233)&gt;4,4,COUNT(G233:L233))</f>
        <v>1</v>
      </c>
      <c r="O233" s="101">
        <f t="shared" ref="O233" si="10">M233/N233</f>
        <v>99</v>
      </c>
    </row>
    <row r="234" spans="2:15">
      <c r="C234" s="266" t="e">
        <f t="shared" ref="C234:C245" si="11">RANK(M234,M$233:M$245)</f>
        <v>#N/A</v>
      </c>
      <c r="N234" s="248"/>
      <c r="O234" s="271"/>
    </row>
    <row r="235" spans="2:15">
      <c r="C235" s="266" t="e">
        <f t="shared" si="11"/>
        <v>#N/A</v>
      </c>
      <c r="N235" s="248"/>
      <c r="O235" s="271"/>
    </row>
    <row r="236" spans="2:15">
      <c r="C236" s="266" t="e">
        <f t="shared" si="11"/>
        <v>#N/A</v>
      </c>
      <c r="N236" s="248"/>
      <c r="O236" s="271"/>
    </row>
    <row r="237" spans="2:15">
      <c r="C237" s="266" t="e">
        <f t="shared" si="11"/>
        <v>#N/A</v>
      </c>
      <c r="N237" s="248"/>
      <c r="O237" s="271"/>
    </row>
    <row r="238" spans="2:15">
      <c r="C238" s="266" t="e">
        <f t="shared" si="11"/>
        <v>#N/A</v>
      </c>
      <c r="N238" s="248"/>
      <c r="O238" s="271"/>
    </row>
    <row r="239" spans="2:15">
      <c r="C239" s="266" t="e">
        <f t="shared" si="11"/>
        <v>#N/A</v>
      </c>
      <c r="N239" s="248"/>
      <c r="O239" s="271"/>
    </row>
    <row r="240" spans="2:15">
      <c r="C240" s="266" t="e">
        <f t="shared" si="11"/>
        <v>#N/A</v>
      </c>
      <c r="N240" s="248"/>
      <c r="O240" s="271"/>
    </row>
    <row r="241" spans="2:15">
      <c r="C241" s="266" t="e">
        <f t="shared" si="11"/>
        <v>#N/A</v>
      </c>
      <c r="N241" s="248"/>
      <c r="O241" s="271"/>
    </row>
    <row r="242" spans="2:15">
      <c r="C242" s="266" t="e">
        <f t="shared" si="11"/>
        <v>#N/A</v>
      </c>
      <c r="N242" s="248"/>
      <c r="O242" s="271"/>
    </row>
    <row r="243" spans="2:15">
      <c r="C243" s="266" t="e">
        <f t="shared" si="11"/>
        <v>#N/A</v>
      </c>
      <c r="N243" s="248"/>
      <c r="O243" s="271"/>
    </row>
    <row r="244" spans="2:15">
      <c r="C244" s="266" t="e">
        <f t="shared" si="11"/>
        <v>#N/A</v>
      </c>
      <c r="N244" s="248"/>
      <c r="O244" s="271"/>
    </row>
    <row r="245" spans="2:15">
      <c r="C245" s="266" t="e">
        <f t="shared" si="11"/>
        <v>#N/A</v>
      </c>
      <c r="N245" s="248"/>
      <c r="O245" s="271"/>
    </row>
    <row r="246" spans="2:15">
      <c r="C246" s="266"/>
      <c r="N246" s="248"/>
      <c r="O246" s="271"/>
    </row>
    <row r="247" spans="2:15">
      <c r="C247" s="266"/>
      <c r="D247" s="248"/>
      <c r="E247" s="272"/>
      <c r="F247" s="272"/>
      <c r="G247" s="273"/>
      <c r="H247" s="249"/>
      <c r="I247" s="249"/>
      <c r="J247" s="249"/>
      <c r="K247" s="249"/>
      <c r="L247" s="303"/>
      <c r="M247" s="249"/>
      <c r="N247" s="248"/>
      <c r="O247" s="271"/>
    </row>
    <row r="248" spans="2:15" ht="97.5">
      <c r="B248" s="258" t="s">
        <v>109</v>
      </c>
      <c r="C248" s="258" t="s">
        <v>110</v>
      </c>
      <c r="D248" s="259" t="s">
        <v>1</v>
      </c>
      <c r="E248" s="258" t="s">
        <v>2</v>
      </c>
      <c r="F248" s="260" t="s">
        <v>108</v>
      </c>
      <c r="G248" s="261" t="str">
        <f>G1</f>
        <v>Penrith Beacon</v>
      </c>
      <c r="H248" s="261"/>
      <c r="I248" s="261"/>
      <c r="J248" s="261"/>
      <c r="K248" s="261"/>
      <c r="L248" s="301"/>
      <c r="M248" s="261" t="s">
        <v>85</v>
      </c>
      <c r="N248" s="261" t="s">
        <v>106</v>
      </c>
      <c r="O248" s="262" t="s">
        <v>107</v>
      </c>
    </row>
    <row r="249" spans="2:15" ht="15">
      <c r="B249" s="267" t="s">
        <v>79</v>
      </c>
      <c r="C249" s="266">
        <f>_xlfn.RANK.EQ(M249,M$249:M$264)</f>
        <v>1</v>
      </c>
      <c r="D249" s="288" t="s">
        <v>267</v>
      </c>
      <c r="E249" s="288" t="s">
        <v>8</v>
      </c>
      <c r="F249" s="288" t="s">
        <v>13</v>
      </c>
      <c r="G249">
        <v>99</v>
      </c>
      <c r="H249"/>
      <c r="I249" s="102"/>
      <c r="J249" s="102"/>
      <c r="K249" s="101"/>
      <c r="M249">
        <f t="shared" ref="M249:M254" si="12">IFERROR(LARGE($E249:$J249,1),0)+IFERROR(LARGE($E249:$J249,2),0)+IFERROR(LARGE($E249:$J249,3),0)+IFERROR(LARGE($E249:$J249,4),0)</f>
        <v>99</v>
      </c>
      <c r="N249">
        <f t="shared" ref="N249:N254" si="13">IF(COUNT(G249:L249)&gt;4,4,COUNT(F249:K249))</f>
        <v>1</v>
      </c>
      <c r="O249" s="257">
        <f t="shared" ref="O249:O255" si="14">M249/N249</f>
        <v>99</v>
      </c>
    </row>
    <row r="250" spans="2:15" ht="15">
      <c r="C250" s="266">
        <f t="shared" ref="C250:C264" si="15">_xlfn.RANK.EQ(M250,M$249:M$264)</f>
        <v>2</v>
      </c>
      <c r="D250" s="288" t="s">
        <v>284</v>
      </c>
      <c r="E250" s="288" t="s">
        <v>10</v>
      </c>
      <c r="F250" s="288" t="s">
        <v>81</v>
      </c>
      <c r="G250">
        <v>98</v>
      </c>
      <c r="H250"/>
      <c r="I250" s="102"/>
      <c r="J250" s="102"/>
      <c r="K250" s="101"/>
      <c r="M250">
        <f t="shared" si="12"/>
        <v>98</v>
      </c>
      <c r="N250">
        <f t="shared" si="13"/>
        <v>1</v>
      </c>
      <c r="O250" s="257">
        <f t="shared" si="14"/>
        <v>98</v>
      </c>
    </row>
    <row r="251" spans="2:15" ht="15">
      <c r="C251" s="266">
        <f t="shared" si="15"/>
        <v>3</v>
      </c>
      <c r="D251" s="288" t="s">
        <v>285</v>
      </c>
      <c r="E251" s="288" t="s">
        <v>4</v>
      </c>
      <c r="F251" s="288" t="s">
        <v>82</v>
      </c>
      <c r="G251">
        <v>97</v>
      </c>
      <c r="H251"/>
      <c r="I251" s="102"/>
      <c r="J251" s="102"/>
      <c r="K251" s="101"/>
      <c r="M251">
        <f t="shared" si="12"/>
        <v>97</v>
      </c>
      <c r="N251">
        <f t="shared" si="13"/>
        <v>1</v>
      </c>
      <c r="O251" s="257">
        <f t="shared" si="14"/>
        <v>97</v>
      </c>
    </row>
    <row r="252" spans="2:15" ht="15">
      <c r="C252" s="266">
        <f t="shared" si="15"/>
        <v>4</v>
      </c>
      <c r="D252" s="288" t="s">
        <v>286</v>
      </c>
      <c r="E252" s="288" t="s">
        <v>10</v>
      </c>
      <c r="F252" s="288" t="s">
        <v>81</v>
      </c>
      <c r="G252">
        <v>96</v>
      </c>
      <c r="H252"/>
      <c r="I252" s="102"/>
      <c r="J252" s="102"/>
      <c r="K252" s="101"/>
      <c r="M252">
        <f t="shared" si="12"/>
        <v>96</v>
      </c>
      <c r="N252">
        <f t="shared" si="13"/>
        <v>1</v>
      </c>
      <c r="O252" s="257">
        <f t="shared" si="14"/>
        <v>96</v>
      </c>
    </row>
    <row r="253" spans="2:15" ht="15">
      <c r="C253" s="266">
        <f t="shared" si="15"/>
        <v>5</v>
      </c>
      <c r="D253" s="288" t="s">
        <v>260</v>
      </c>
      <c r="E253" s="288" t="s">
        <v>4</v>
      </c>
      <c r="F253" s="288" t="s">
        <v>82</v>
      </c>
      <c r="G253">
        <v>95</v>
      </c>
      <c r="H253"/>
      <c r="I253" s="102"/>
      <c r="J253" s="102"/>
      <c r="K253" s="101"/>
      <c r="M253">
        <f t="shared" si="12"/>
        <v>95</v>
      </c>
      <c r="N253">
        <f t="shared" si="13"/>
        <v>1</v>
      </c>
      <c r="O253" s="257">
        <f t="shared" si="14"/>
        <v>95</v>
      </c>
    </row>
    <row r="254" spans="2:15" ht="15">
      <c r="C254" s="266">
        <f t="shared" si="15"/>
        <v>6</v>
      </c>
      <c r="D254" s="288" t="s">
        <v>288</v>
      </c>
      <c r="E254" s="288" t="s">
        <v>4</v>
      </c>
      <c r="F254" s="288" t="s">
        <v>81</v>
      </c>
      <c r="G254">
        <v>94</v>
      </c>
      <c r="H254"/>
      <c r="I254" s="102"/>
      <c r="J254" s="102"/>
      <c r="K254" s="101"/>
      <c r="M254">
        <f t="shared" si="12"/>
        <v>94</v>
      </c>
      <c r="N254">
        <f t="shared" si="13"/>
        <v>1</v>
      </c>
      <c r="O254" s="257">
        <f t="shared" si="14"/>
        <v>94</v>
      </c>
    </row>
    <row r="255" spans="2:15" ht="15">
      <c r="C255" s="266">
        <f t="shared" si="15"/>
        <v>7</v>
      </c>
      <c r="D255" s="288" t="s">
        <v>289</v>
      </c>
      <c r="E255" s="288" t="s">
        <v>4</v>
      </c>
      <c r="F255" s="288" t="s">
        <v>82</v>
      </c>
      <c r="G255">
        <v>93</v>
      </c>
      <c r="H255"/>
      <c r="I255" s="102"/>
      <c r="J255" s="102"/>
      <c r="K255" s="101"/>
      <c r="M255">
        <f>IFERROR(LARGE($E255:$J255,1),0)+IFERROR(LARGE($E255:$J255,2),0)+IFERROR(LARGE($E255:$J255,3),0)+IFERROR(LARGE($E255:$J255,4),0)</f>
        <v>93</v>
      </c>
      <c r="N255">
        <f>IF(COUNT(G255:L255)&gt;4,4,COUNT(F255:K255))</f>
        <v>1</v>
      </c>
      <c r="O255" s="257">
        <f t="shared" si="14"/>
        <v>93</v>
      </c>
    </row>
    <row r="256" spans="2:15">
      <c r="C256" s="266" t="e">
        <f t="shared" si="15"/>
        <v>#N/A</v>
      </c>
      <c r="D256" s="248"/>
      <c r="E256" s="272"/>
      <c r="F256" s="274"/>
      <c r="G256" s="273"/>
      <c r="H256" s="273"/>
      <c r="J256" s="249"/>
      <c r="K256" s="249"/>
      <c r="L256" s="303"/>
      <c r="M256" s="249"/>
      <c r="N256" s="248"/>
      <c r="O256" s="271"/>
    </row>
    <row r="257" spans="3:3">
      <c r="C257" s="266" t="e">
        <f t="shared" si="15"/>
        <v>#N/A</v>
      </c>
    </row>
    <row r="258" spans="3:3">
      <c r="C258" s="266" t="e">
        <f t="shared" si="15"/>
        <v>#N/A</v>
      </c>
    </row>
    <row r="259" spans="3:3">
      <c r="C259" s="266" t="e">
        <f t="shared" si="15"/>
        <v>#N/A</v>
      </c>
    </row>
    <row r="260" spans="3:3">
      <c r="C260" s="266" t="e">
        <f t="shared" si="15"/>
        <v>#N/A</v>
      </c>
    </row>
    <row r="261" spans="3:3">
      <c r="C261" s="266" t="e">
        <f t="shared" si="15"/>
        <v>#N/A</v>
      </c>
    </row>
    <row r="262" spans="3:3">
      <c r="C262" s="266" t="e">
        <f t="shared" si="15"/>
        <v>#N/A</v>
      </c>
    </row>
    <row r="263" spans="3:3">
      <c r="C263" s="266" t="e">
        <f t="shared" si="15"/>
        <v>#N/A</v>
      </c>
    </row>
    <row r="264" spans="3:3">
      <c r="C264" s="266" t="e">
        <f t="shared" si="15"/>
        <v>#N/A</v>
      </c>
    </row>
    <row r="265" spans="3:3">
      <c r="C265" s="266"/>
    </row>
    <row r="266" spans="3:3">
      <c r="C266" s="266"/>
    </row>
    <row r="267" spans="3:3">
      <c r="C267" s="266"/>
    </row>
    <row r="268" spans="3:3">
      <c r="C268" s="266"/>
    </row>
    <row r="269" spans="3:3">
      <c r="C269" s="266"/>
    </row>
    <row r="270" spans="3:3">
      <c r="C270" s="266"/>
    </row>
    <row r="271" spans="3:3">
      <c r="C271" s="266"/>
    </row>
    <row r="272" spans="3:3">
      <c r="C272" s="266"/>
    </row>
    <row r="273" spans="3:3">
      <c r="C273" s="266"/>
    </row>
  </sheetData>
  <printOptions horizontalCentered="1"/>
  <pageMargins left="0.23622047244094491" right="0.23622047244094491" top="0.98425196850393704" bottom="0.74803149606299213" header="0.31496062992125984" footer="0.31496062992125984"/>
  <pageSetup paperSize="9" scale="69" fitToHeight="0" orientation="portrait" r:id="rId1"/>
  <headerFooter scaleWithDoc="0">
    <oddHeader>&amp;C&amp;"Arial,Bold"&amp;18Cumbrian Galoppen 2021&amp;"-,Regular"&amp;11
&amp;"Arial,Bold"&amp;16Positions after 3 Events &amp;R&amp;"Arial,Regular"&amp;D</oddHeader>
  </headerFooter>
  <rowBreaks count="4" manualBreakCount="4">
    <brk id="48" min="1" max="14" man="1"/>
    <brk id="111" min="1" max="14" man="1"/>
    <brk id="178" min="1" max="14" man="1"/>
    <brk id="214" min="1" max="14" man="1"/>
  </rowBreaks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EF04D30-1886-48DC-84CD-8BAA3AF35520}">
  <sheetPr>
    <tabColor rgb="FFFFFF00"/>
  </sheetPr>
  <dimension ref="B1:P306"/>
  <sheetViews>
    <sheetView topLeftCell="A48" workbookViewId="0">
      <selection activeCell="D59" sqref="D59"/>
    </sheetView>
  </sheetViews>
  <sheetFormatPr defaultRowHeight="14.25"/>
  <cols>
    <col min="1" max="1" width="2.28515625" style="264" customWidth="1"/>
    <col min="2" max="2" width="12.28515625" style="267" bestFit="1" customWidth="1"/>
    <col min="3" max="3" width="11" style="264" bestFit="1" customWidth="1"/>
    <col min="4" max="4" width="26.42578125" style="264" bestFit="1" customWidth="1"/>
    <col min="5" max="5" width="16" style="267" bestFit="1" customWidth="1"/>
    <col min="6" max="6" width="6.5703125" style="270" bestFit="1" customWidth="1"/>
    <col min="7" max="7" width="9.42578125" style="264" bestFit="1" customWidth="1"/>
    <col min="8" max="11" width="6.5703125" style="264" customWidth="1"/>
    <col min="12" max="12" width="6.5703125" style="270" customWidth="1"/>
    <col min="13" max="14" width="6.5703125" style="264" customWidth="1"/>
    <col min="15" max="15" width="7.140625" style="269" customWidth="1"/>
    <col min="16" max="16384" width="9.140625" style="264"/>
  </cols>
  <sheetData>
    <row r="1" spans="2:16" ht="97.5">
      <c r="B1" s="258" t="s">
        <v>109</v>
      </c>
      <c r="C1" s="258" t="s">
        <v>319</v>
      </c>
      <c r="D1" s="259" t="s">
        <v>1</v>
      </c>
      <c r="E1" s="258" t="s">
        <v>2</v>
      </c>
      <c r="F1" s="321" t="s">
        <v>108</v>
      </c>
      <c r="G1" s="261" t="s">
        <v>293</v>
      </c>
      <c r="H1" s="261" t="str">
        <f>Brown!F1</f>
        <v>Loughrigg (LOC)</v>
      </c>
      <c r="I1" s="261" t="str">
        <f>Brown!G1</f>
        <v>Lank Rigg (WCOC)</v>
      </c>
      <c r="J1" s="261" t="str">
        <f>Brown!H1</f>
        <v>Ling Fell (WCOC)</v>
      </c>
      <c r="K1" s="261" t="str">
        <f>Brown!I1</f>
        <v>Harter Fell (LOC)</v>
      </c>
      <c r="L1" s="324">
        <f>Brown!L1</f>
        <v>0</v>
      </c>
      <c r="M1" s="261" t="s">
        <v>85</v>
      </c>
      <c r="N1" s="261" t="s">
        <v>106</v>
      </c>
      <c r="O1" s="262" t="s">
        <v>107</v>
      </c>
      <c r="P1" s="263"/>
    </row>
    <row r="2" spans="2:16">
      <c r="B2" s="310" t="s">
        <v>0</v>
      </c>
      <c r="C2" s="266">
        <f t="shared" ref="C2:C46" si="0">RANK(M2,M$2:M$48)</f>
        <v>1</v>
      </c>
      <c r="D2" s="264" t="s">
        <v>164</v>
      </c>
      <c r="E2" s="264" t="s">
        <v>4</v>
      </c>
      <c r="F2" s="323" t="s">
        <v>7</v>
      </c>
      <c r="G2" s="264">
        <v>97</v>
      </c>
      <c r="H2" s="264">
        <v>98</v>
      </c>
      <c r="M2" s="264">
        <v>195</v>
      </c>
      <c r="N2" s="264">
        <v>2</v>
      </c>
      <c r="O2" s="264">
        <v>97.5</v>
      </c>
      <c r="P2" s="263"/>
    </row>
    <row r="3" spans="2:16">
      <c r="B3" s="311"/>
      <c r="C3" s="266">
        <f t="shared" si="0"/>
        <v>2</v>
      </c>
      <c r="D3" s="264" t="s">
        <v>127</v>
      </c>
      <c r="E3" s="264" t="s">
        <v>4</v>
      </c>
      <c r="F3" s="270" t="s">
        <v>7</v>
      </c>
      <c r="G3" s="264">
        <v>94</v>
      </c>
      <c r="H3" s="264">
        <v>99</v>
      </c>
      <c r="M3" s="264">
        <v>193</v>
      </c>
      <c r="N3" s="264">
        <v>2</v>
      </c>
      <c r="O3" s="264">
        <v>96.5</v>
      </c>
    </row>
    <row r="4" spans="2:16">
      <c r="B4" s="311"/>
      <c r="C4" s="266">
        <f t="shared" si="0"/>
        <v>3</v>
      </c>
      <c r="D4" s="264" t="s">
        <v>86</v>
      </c>
      <c r="E4" s="264" t="s">
        <v>4</v>
      </c>
      <c r="F4" s="270" t="s">
        <v>7</v>
      </c>
      <c r="G4" s="264">
        <v>95</v>
      </c>
      <c r="H4" s="264">
        <v>95</v>
      </c>
      <c r="M4" s="264">
        <v>190</v>
      </c>
      <c r="N4" s="264">
        <v>2</v>
      </c>
      <c r="O4" s="264">
        <v>95</v>
      </c>
    </row>
    <row r="5" spans="2:16">
      <c r="B5" s="311"/>
      <c r="C5" s="266">
        <f t="shared" si="0"/>
        <v>4</v>
      </c>
      <c r="D5" s="264" t="s">
        <v>165</v>
      </c>
      <c r="E5" s="264" t="s">
        <v>10</v>
      </c>
      <c r="F5" s="270" t="s">
        <v>5</v>
      </c>
      <c r="G5" s="264">
        <v>91</v>
      </c>
      <c r="H5" s="264">
        <v>94</v>
      </c>
      <c r="M5" s="264">
        <v>185</v>
      </c>
      <c r="N5" s="264">
        <v>2</v>
      </c>
      <c r="O5" s="264">
        <v>92.5</v>
      </c>
    </row>
    <row r="6" spans="2:16">
      <c r="B6" s="311"/>
      <c r="C6" s="266">
        <f t="shared" si="0"/>
        <v>5</v>
      </c>
      <c r="D6" s="264" t="s">
        <v>31</v>
      </c>
      <c r="E6" s="264" t="s">
        <v>4</v>
      </c>
      <c r="F6" s="270" t="s">
        <v>7</v>
      </c>
      <c r="G6" s="264">
        <v>87</v>
      </c>
      <c r="H6" s="264">
        <v>91</v>
      </c>
      <c r="M6" s="264">
        <v>178</v>
      </c>
      <c r="N6" s="264">
        <v>2</v>
      </c>
      <c r="O6" s="264">
        <v>89</v>
      </c>
    </row>
    <row r="7" spans="2:16">
      <c r="B7" s="311"/>
      <c r="C7" s="266">
        <f t="shared" si="0"/>
        <v>6</v>
      </c>
      <c r="D7" s="264" t="s">
        <v>33</v>
      </c>
      <c r="E7" s="264" t="s">
        <v>4</v>
      </c>
      <c r="F7" s="270" t="s">
        <v>7</v>
      </c>
      <c r="G7" s="264">
        <v>82</v>
      </c>
      <c r="H7" s="264">
        <v>89</v>
      </c>
      <c r="M7" s="264">
        <v>171</v>
      </c>
      <c r="N7" s="264">
        <v>2</v>
      </c>
      <c r="O7" s="264">
        <v>85.5</v>
      </c>
    </row>
    <row r="8" spans="2:16">
      <c r="B8" s="311"/>
      <c r="C8" s="266">
        <f t="shared" si="0"/>
        <v>7</v>
      </c>
      <c r="D8" s="264" t="s">
        <v>270</v>
      </c>
      <c r="E8" s="264" t="s">
        <v>8</v>
      </c>
      <c r="F8" s="270" t="s">
        <v>5</v>
      </c>
      <c r="G8" s="264">
        <v>77</v>
      </c>
      <c r="H8" s="264">
        <v>87</v>
      </c>
      <c r="M8" s="264">
        <v>164</v>
      </c>
      <c r="N8" s="264">
        <v>2</v>
      </c>
      <c r="O8" s="264">
        <v>82</v>
      </c>
    </row>
    <row r="9" spans="2:16">
      <c r="B9" s="311"/>
      <c r="C9" s="266">
        <f t="shared" si="0"/>
        <v>8</v>
      </c>
      <c r="D9" s="264" t="s">
        <v>313</v>
      </c>
      <c r="E9" s="264" t="s">
        <v>11</v>
      </c>
      <c r="F9" s="270" t="s">
        <v>5</v>
      </c>
      <c r="G9" s="264">
        <v>99</v>
      </c>
      <c r="M9" s="264">
        <v>99</v>
      </c>
      <c r="N9" s="264">
        <v>1</v>
      </c>
      <c r="O9" s="264">
        <v>99</v>
      </c>
    </row>
    <row r="10" spans="2:16">
      <c r="B10" s="311"/>
      <c r="C10" s="266">
        <f t="shared" si="0"/>
        <v>9</v>
      </c>
      <c r="D10" s="264" t="s">
        <v>163</v>
      </c>
      <c r="E10" s="264" t="s">
        <v>4</v>
      </c>
      <c r="F10" s="270" t="s">
        <v>137</v>
      </c>
      <c r="G10" s="264">
        <v>98</v>
      </c>
      <c r="M10" s="264">
        <v>98</v>
      </c>
      <c r="N10" s="264">
        <v>1</v>
      </c>
      <c r="O10" s="264">
        <v>98</v>
      </c>
    </row>
    <row r="11" spans="2:16">
      <c r="B11" s="311"/>
      <c r="C11" s="266">
        <f t="shared" si="0"/>
        <v>10</v>
      </c>
      <c r="D11" s="264" t="s">
        <v>333</v>
      </c>
      <c r="E11" s="264" t="s">
        <v>4</v>
      </c>
      <c r="F11" s="270" t="s">
        <v>137</v>
      </c>
      <c r="H11" s="264">
        <v>97</v>
      </c>
      <c r="M11" s="264">
        <v>97</v>
      </c>
      <c r="N11" s="264">
        <v>1</v>
      </c>
      <c r="O11" s="264">
        <v>97</v>
      </c>
    </row>
    <row r="12" spans="2:16">
      <c r="B12" s="311"/>
      <c r="C12" s="266">
        <f t="shared" si="0"/>
        <v>11</v>
      </c>
      <c r="D12" s="264" t="s">
        <v>183</v>
      </c>
      <c r="E12" s="264" t="s">
        <v>11</v>
      </c>
      <c r="F12" s="270" t="s">
        <v>18</v>
      </c>
      <c r="G12" s="264">
        <v>96</v>
      </c>
      <c r="M12" s="264">
        <v>96</v>
      </c>
      <c r="N12" s="264">
        <v>1</v>
      </c>
      <c r="O12" s="264">
        <v>96</v>
      </c>
    </row>
    <row r="13" spans="2:16">
      <c r="B13" s="311"/>
      <c r="C13" s="266">
        <f t="shared" si="0"/>
        <v>11</v>
      </c>
      <c r="D13" s="264" t="s">
        <v>335</v>
      </c>
      <c r="E13" s="264" t="s">
        <v>10</v>
      </c>
      <c r="F13" s="270" t="s">
        <v>22</v>
      </c>
      <c r="H13" s="264">
        <v>96</v>
      </c>
      <c r="M13" s="264">
        <v>96</v>
      </c>
      <c r="N13" s="264">
        <v>1</v>
      </c>
      <c r="O13" s="264">
        <v>96</v>
      </c>
    </row>
    <row r="14" spans="2:16" ht="15" customHeight="1">
      <c r="B14" s="311"/>
      <c r="C14" s="266">
        <f t="shared" si="0"/>
        <v>13</v>
      </c>
      <c r="D14" s="264" t="s">
        <v>314</v>
      </c>
      <c r="E14" s="264" t="s">
        <v>4</v>
      </c>
      <c r="F14" s="270" t="s">
        <v>9</v>
      </c>
      <c r="G14" s="264">
        <v>93</v>
      </c>
      <c r="M14" s="264">
        <v>93</v>
      </c>
      <c r="N14" s="264">
        <v>1</v>
      </c>
      <c r="O14" s="264">
        <v>93</v>
      </c>
      <c r="P14" s="263"/>
    </row>
    <row r="15" spans="2:16">
      <c r="B15" s="311"/>
      <c r="C15" s="266">
        <f t="shared" si="0"/>
        <v>13</v>
      </c>
      <c r="D15" s="264" t="s">
        <v>342</v>
      </c>
      <c r="E15" s="264" t="s">
        <v>8</v>
      </c>
      <c r="F15" s="270" t="s">
        <v>6</v>
      </c>
      <c r="H15" s="264">
        <v>93</v>
      </c>
      <c r="M15" s="264">
        <v>93</v>
      </c>
      <c r="N15" s="264">
        <v>1</v>
      </c>
      <c r="O15" s="264">
        <v>93</v>
      </c>
      <c r="P15" s="263"/>
    </row>
    <row r="16" spans="2:16">
      <c r="B16" s="311"/>
      <c r="C16" s="266">
        <f t="shared" si="0"/>
        <v>15</v>
      </c>
      <c r="D16" s="264" t="s">
        <v>175</v>
      </c>
      <c r="E16" s="264" t="s">
        <v>10</v>
      </c>
      <c r="F16" s="270" t="s">
        <v>13</v>
      </c>
      <c r="G16" s="264">
        <v>92</v>
      </c>
      <c r="M16" s="264">
        <v>92</v>
      </c>
      <c r="N16" s="264">
        <v>1</v>
      </c>
      <c r="O16" s="264">
        <v>92</v>
      </c>
    </row>
    <row r="17" spans="2:15">
      <c r="B17" s="311"/>
      <c r="C17" s="266">
        <f t="shared" si="0"/>
        <v>15</v>
      </c>
      <c r="D17" s="264" t="s">
        <v>345</v>
      </c>
      <c r="E17" s="264" t="s">
        <v>8</v>
      </c>
      <c r="F17" s="270" t="s">
        <v>137</v>
      </c>
      <c r="H17" s="264">
        <v>92</v>
      </c>
      <c r="M17" s="264">
        <v>92</v>
      </c>
      <c r="N17" s="264">
        <v>1</v>
      </c>
      <c r="O17" s="264">
        <v>92</v>
      </c>
    </row>
    <row r="18" spans="2:15">
      <c r="B18" s="311"/>
      <c r="C18" s="266">
        <f t="shared" si="0"/>
        <v>17</v>
      </c>
      <c r="D18" s="264" t="s">
        <v>263</v>
      </c>
      <c r="E18" s="264" t="s">
        <v>10</v>
      </c>
      <c r="F18" s="270" t="s">
        <v>9</v>
      </c>
      <c r="G18" s="264">
        <v>90</v>
      </c>
      <c r="M18" s="264">
        <v>90</v>
      </c>
      <c r="N18" s="264">
        <v>1</v>
      </c>
      <c r="O18" s="264">
        <v>90</v>
      </c>
    </row>
    <row r="19" spans="2:15">
      <c r="B19" s="311"/>
      <c r="C19" s="266">
        <f t="shared" si="0"/>
        <v>17</v>
      </c>
      <c r="D19" s="264" t="s">
        <v>350</v>
      </c>
      <c r="E19" s="264" t="s">
        <v>8</v>
      </c>
      <c r="F19" s="270" t="s">
        <v>20</v>
      </c>
      <c r="H19" s="264">
        <v>90</v>
      </c>
      <c r="M19" s="264">
        <v>90</v>
      </c>
      <c r="N19" s="264">
        <v>1</v>
      </c>
      <c r="O19" s="264">
        <v>90</v>
      </c>
    </row>
    <row r="20" spans="2:15">
      <c r="B20" s="311"/>
      <c r="C20" s="266">
        <f t="shared" si="0"/>
        <v>19</v>
      </c>
      <c r="D20" s="264" t="s">
        <v>121</v>
      </c>
      <c r="E20" s="264" t="s">
        <v>10</v>
      </c>
      <c r="F20" s="270" t="s">
        <v>18</v>
      </c>
      <c r="G20" s="264">
        <v>89</v>
      </c>
      <c r="M20" s="264">
        <v>89</v>
      </c>
      <c r="N20" s="264">
        <v>1</v>
      </c>
      <c r="O20" s="264">
        <v>89</v>
      </c>
    </row>
    <row r="21" spans="2:15">
      <c r="B21" s="311"/>
      <c r="C21" s="266">
        <f t="shared" si="0"/>
        <v>20</v>
      </c>
      <c r="D21" s="264" t="s">
        <v>356</v>
      </c>
      <c r="E21" s="264" t="s">
        <v>8</v>
      </c>
      <c r="F21" s="270" t="s">
        <v>7</v>
      </c>
      <c r="H21" s="264">
        <v>88</v>
      </c>
      <c r="M21" s="264">
        <v>88</v>
      </c>
      <c r="N21" s="264">
        <v>1</v>
      </c>
      <c r="O21" s="264">
        <v>88</v>
      </c>
    </row>
    <row r="22" spans="2:15">
      <c r="B22" s="311"/>
      <c r="C22" s="266">
        <f t="shared" si="0"/>
        <v>20</v>
      </c>
      <c r="D22" s="264" t="s">
        <v>315</v>
      </c>
      <c r="E22" s="264" t="s">
        <v>303</v>
      </c>
      <c r="F22" s="270" t="s">
        <v>7</v>
      </c>
      <c r="G22" s="264">
        <v>88</v>
      </c>
      <c r="M22" s="264">
        <v>88</v>
      </c>
      <c r="N22" s="264">
        <v>1</v>
      </c>
      <c r="O22" s="264">
        <v>88</v>
      </c>
    </row>
    <row r="23" spans="2:15">
      <c r="B23" s="311"/>
      <c r="C23" s="266">
        <f t="shared" si="0"/>
        <v>22</v>
      </c>
      <c r="D23" s="264" t="s">
        <v>316</v>
      </c>
      <c r="E23" s="264" t="s">
        <v>11</v>
      </c>
      <c r="F23" s="270" t="s">
        <v>5</v>
      </c>
      <c r="G23" s="264">
        <v>86</v>
      </c>
      <c r="M23" s="264">
        <v>86</v>
      </c>
      <c r="N23" s="264">
        <v>1</v>
      </c>
      <c r="O23" s="264">
        <v>86</v>
      </c>
    </row>
    <row r="24" spans="2:15">
      <c r="B24" s="311"/>
      <c r="C24" s="266">
        <f t="shared" si="0"/>
        <v>23</v>
      </c>
      <c r="D24" s="264" t="s">
        <v>14</v>
      </c>
      <c r="E24" s="264" t="s">
        <v>10</v>
      </c>
      <c r="F24" s="270" t="s">
        <v>19</v>
      </c>
      <c r="G24" s="264">
        <v>85</v>
      </c>
      <c r="M24" s="264">
        <v>85</v>
      </c>
      <c r="N24" s="264">
        <v>1</v>
      </c>
      <c r="O24" s="264">
        <v>85</v>
      </c>
    </row>
    <row r="25" spans="2:15">
      <c r="B25" s="311"/>
      <c r="C25" s="266">
        <f t="shared" si="0"/>
        <v>24</v>
      </c>
      <c r="D25" s="264" t="s">
        <v>238</v>
      </c>
      <c r="E25" s="267" t="s">
        <v>4</v>
      </c>
      <c r="F25" s="270" t="s">
        <v>20</v>
      </c>
      <c r="G25" s="264">
        <v>84</v>
      </c>
      <c r="M25" s="264">
        <v>84</v>
      </c>
      <c r="N25" s="264">
        <v>1</v>
      </c>
      <c r="O25" s="269">
        <v>84</v>
      </c>
    </row>
    <row r="26" spans="2:15">
      <c r="B26" s="311"/>
      <c r="C26" s="266">
        <f t="shared" si="0"/>
        <v>25</v>
      </c>
      <c r="D26" s="264" t="s">
        <v>264</v>
      </c>
      <c r="E26" s="267" t="s">
        <v>10</v>
      </c>
      <c r="F26" s="270" t="s">
        <v>60</v>
      </c>
      <c r="G26" s="264">
        <v>83</v>
      </c>
      <c r="M26" s="264">
        <v>83</v>
      </c>
      <c r="N26" s="264">
        <v>1</v>
      </c>
      <c r="O26" s="269">
        <v>83</v>
      </c>
    </row>
    <row r="27" spans="2:15">
      <c r="B27" s="311"/>
      <c r="C27" s="266">
        <f t="shared" si="0"/>
        <v>26</v>
      </c>
      <c r="D27" s="264" t="s">
        <v>17</v>
      </c>
      <c r="E27" s="267" t="s">
        <v>8</v>
      </c>
      <c r="F27" s="270" t="s">
        <v>32</v>
      </c>
      <c r="G27" s="264">
        <v>81</v>
      </c>
      <c r="M27" s="264">
        <v>81</v>
      </c>
      <c r="N27" s="264">
        <v>1</v>
      </c>
      <c r="O27" s="269">
        <v>81</v>
      </c>
    </row>
    <row r="28" spans="2:15">
      <c r="B28" s="311"/>
      <c r="C28" s="266">
        <f t="shared" si="0"/>
        <v>27</v>
      </c>
      <c r="D28" s="264" t="s">
        <v>184</v>
      </c>
      <c r="E28" s="267" t="s">
        <v>4</v>
      </c>
      <c r="F28" s="270" t="s">
        <v>60</v>
      </c>
      <c r="G28" s="264">
        <v>80</v>
      </c>
      <c r="M28" s="264">
        <v>80</v>
      </c>
      <c r="N28" s="264">
        <v>1</v>
      </c>
      <c r="O28" s="269">
        <v>80</v>
      </c>
    </row>
    <row r="29" spans="2:15">
      <c r="B29" s="311"/>
      <c r="C29" s="266">
        <f t="shared" si="0"/>
        <v>28</v>
      </c>
      <c r="D29" s="264" t="s">
        <v>261</v>
      </c>
      <c r="E29" s="267" t="s">
        <v>4</v>
      </c>
      <c r="F29" s="270" t="s">
        <v>9</v>
      </c>
      <c r="G29" s="264">
        <v>79</v>
      </c>
      <c r="M29" s="264">
        <v>79</v>
      </c>
      <c r="N29" s="264">
        <v>1</v>
      </c>
      <c r="O29" s="269">
        <v>79</v>
      </c>
    </row>
    <row r="30" spans="2:15">
      <c r="B30" s="311"/>
      <c r="C30" s="266">
        <f t="shared" si="0"/>
        <v>29</v>
      </c>
      <c r="D30" s="264" t="s">
        <v>317</v>
      </c>
      <c r="E30" s="267" t="s">
        <v>4</v>
      </c>
      <c r="F30" s="270" t="s">
        <v>60</v>
      </c>
      <c r="G30" s="264">
        <v>78</v>
      </c>
      <c r="M30" s="264">
        <v>78</v>
      </c>
      <c r="N30" s="264">
        <v>1</v>
      </c>
      <c r="O30" s="269">
        <v>78</v>
      </c>
    </row>
    <row r="31" spans="2:15">
      <c r="B31" s="311"/>
      <c r="C31" s="266" t="e">
        <f t="shared" si="0"/>
        <v>#N/A</v>
      </c>
    </row>
    <row r="32" spans="2:15">
      <c r="B32" s="311"/>
      <c r="C32" s="266" t="e">
        <f t="shared" si="0"/>
        <v>#N/A</v>
      </c>
    </row>
    <row r="33" spans="2:15">
      <c r="B33" s="311"/>
      <c r="C33" s="266" t="e">
        <f t="shared" si="0"/>
        <v>#N/A</v>
      </c>
    </row>
    <row r="34" spans="2:15">
      <c r="B34" s="311"/>
      <c r="C34" s="266" t="e">
        <f t="shared" si="0"/>
        <v>#N/A</v>
      </c>
    </row>
    <row r="35" spans="2:15">
      <c r="B35" s="311"/>
      <c r="C35" s="266" t="e">
        <f t="shared" si="0"/>
        <v>#N/A</v>
      </c>
    </row>
    <row r="36" spans="2:15">
      <c r="B36" s="311"/>
      <c r="C36" s="266" t="e">
        <f t="shared" si="0"/>
        <v>#N/A</v>
      </c>
    </row>
    <row r="37" spans="2:15">
      <c r="B37" s="311"/>
      <c r="C37" s="266" t="e">
        <f t="shared" si="0"/>
        <v>#N/A</v>
      </c>
    </row>
    <row r="38" spans="2:15">
      <c r="B38" s="311"/>
      <c r="C38" s="266" t="e">
        <f t="shared" si="0"/>
        <v>#N/A</v>
      </c>
    </row>
    <row r="39" spans="2:15">
      <c r="B39" s="311"/>
      <c r="C39" s="266" t="e">
        <f t="shared" si="0"/>
        <v>#N/A</v>
      </c>
    </row>
    <row r="40" spans="2:15">
      <c r="B40" s="311"/>
      <c r="C40" s="266" t="e">
        <f t="shared" si="0"/>
        <v>#N/A</v>
      </c>
    </row>
    <row r="41" spans="2:15">
      <c r="B41" s="311"/>
      <c r="C41" s="266" t="e">
        <f t="shared" si="0"/>
        <v>#N/A</v>
      </c>
    </row>
    <row r="42" spans="2:15">
      <c r="B42" s="311"/>
      <c r="C42" s="266" t="e">
        <f t="shared" si="0"/>
        <v>#N/A</v>
      </c>
    </row>
    <row r="43" spans="2:15">
      <c r="B43" s="311"/>
      <c r="C43" s="266" t="e">
        <f t="shared" si="0"/>
        <v>#N/A</v>
      </c>
    </row>
    <row r="44" spans="2:15">
      <c r="B44" s="311"/>
      <c r="C44" s="266" t="e">
        <f t="shared" si="0"/>
        <v>#N/A</v>
      </c>
    </row>
    <row r="45" spans="2:15">
      <c r="B45" s="311"/>
      <c r="C45" s="266" t="e">
        <f t="shared" si="0"/>
        <v>#N/A</v>
      </c>
    </row>
    <row r="46" spans="2:15">
      <c r="B46" s="311"/>
      <c r="C46" s="266" t="e">
        <f t="shared" si="0"/>
        <v>#N/A</v>
      </c>
    </row>
    <row r="47" spans="2:15" ht="15">
      <c r="B47"/>
      <c r="C47">
        <f t="shared" ref="C47:O47" si="1">COUNTA(C2:C46)</f>
        <v>45</v>
      </c>
      <c r="D47">
        <f t="shared" si="1"/>
        <v>29</v>
      </c>
      <c r="E47">
        <f t="shared" si="1"/>
        <v>29</v>
      </c>
      <c r="F47" s="302">
        <f t="shared" si="1"/>
        <v>29</v>
      </c>
      <c r="G47">
        <f t="shared" si="1"/>
        <v>23</v>
      </c>
      <c r="H47">
        <f t="shared" si="1"/>
        <v>13</v>
      </c>
      <c r="I47">
        <f t="shared" si="1"/>
        <v>0</v>
      </c>
      <c r="J47">
        <f t="shared" si="1"/>
        <v>0</v>
      </c>
      <c r="K47">
        <f t="shared" si="1"/>
        <v>0</v>
      </c>
      <c r="L47" s="302">
        <f t="shared" si="1"/>
        <v>0</v>
      </c>
      <c r="M47">
        <f t="shared" si="1"/>
        <v>29</v>
      </c>
      <c r="N47">
        <f t="shared" si="1"/>
        <v>29</v>
      </c>
      <c r="O47">
        <f t="shared" si="1"/>
        <v>29</v>
      </c>
    </row>
    <row r="48" spans="2:15" ht="104.25" customHeight="1">
      <c r="C48" s="266"/>
      <c r="D48" s="326" t="str">
        <f>D1</f>
        <v>Name</v>
      </c>
      <c r="E48" s="326" t="str">
        <f t="shared" ref="E48:F48" si="2">E1</f>
        <v>Club</v>
      </c>
      <c r="F48" s="335" t="str">
        <f t="shared" si="2"/>
        <v>Age
Class</v>
      </c>
      <c r="G48" s="298" t="str">
        <f>G1</f>
        <v>Penrith Beacon</v>
      </c>
      <c r="H48" s="298" t="str">
        <f t="shared" ref="H48:L48" si="3">H1</f>
        <v>Loughrigg (LOC)</v>
      </c>
      <c r="I48" s="298" t="str">
        <f t="shared" si="3"/>
        <v>Lank Rigg (WCOC)</v>
      </c>
      <c r="J48" s="298" t="str">
        <f t="shared" si="3"/>
        <v>Ling Fell (WCOC)</v>
      </c>
      <c r="K48" s="298" t="str">
        <f t="shared" si="3"/>
        <v>Harter Fell (LOC)</v>
      </c>
      <c r="L48" s="300">
        <f t="shared" si="3"/>
        <v>0</v>
      </c>
      <c r="M48" s="327" t="str">
        <f>M1</f>
        <v>Galoppen Score</v>
      </c>
      <c r="N48" s="327" t="str">
        <f t="shared" ref="N48:O48" si="4">N1</f>
        <v>Number of Counting Scores</v>
      </c>
      <c r="O48" s="327" t="str">
        <f t="shared" si="4"/>
        <v>Average of Counting Scores</v>
      </c>
    </row>
    <row r="49" spans="2:15" ht="15">
      <c r="B49" s="325" t="s">
        <v>24</v>
      </c>
      <c r="C49" s="266">
        <f t="shared" ref="C49:C80" si="5">RANK(M49,M$49:M$110)</f>
        <v>1</v>
      </c>
      <c r="D49" t="s">
        <v>233</v>
      </c>
      <c r="E49" t="s">
        <v>4</v>
      </c>
      <c r="F49" s="302" t="s">
        <v>26</v>
      </c>
      <c r="G49">
        <v>99</v>
      </c>
      <c r="H49">
        <v>99</v>
      </c>
      <c r="I49"/>
      <c r="J49"/>
      <c r="K49"/>
      <c r="L49" s="302"/>
      <c r="M49" s="102">
        <f t="shared" ref="M49:M83" si="6">IFERROR(LARGE($E49:$J49,1),0)+IFERROR(LARGE($E49:$J49,2),0)+IFERROR(LARGE($E49:$J49,3),0)+IFERROR(LARGE($E49:$J49,4),0)</f>
        <v>198</v>
      </c>
      <c r="N49" s="102">
        <f t="shared" ref="N49:N83" si="7">IF(COUNT(G49:L49)&gt;4,4,COUNT(G49:L49))</f>
        <v>2</v>
      </c>
      <c r="O49" s="101">
        <f t="shared" ref="O49:O83" si="8">M49/N49</f>
        <v>99</v>
      </c>
    </row>
    <row r="50" spans="2:15" ht="15">
      <c r="B50" s="325"/>
      <c r="C50" s="266">
        <f t="shared" si="5"/>
        <v>2</v>
      </c>
      <c r="D50" t="s">
        <v>83</v>
      </c>
      <c r="E50" t="s">
        <v>4</v>
      </c>
      <c r="F50" s="302" t="s">
        <v>26</v>
      </c>
      <c r="G50">
        <v>98</v>
      </c>
      <c r="H50" s="292">
        <v>97</v>
      </c>
      <c r="I50"/>
      <c r="J50"/>
      <c r="K50"/>
      <c r="L50" s="302"/>
      <c r="M50" s="102">
        <f t="shared" si="6"/>
        <v>195</v>
      </c>
      <c r="N50" s="102">
        <f t="shared" si="7"/>
        <v>2</v>
      </c>
      <c r="O50" s="101">
        <f t="shared" si="8"/>
        <v>97.5</v>
      </c>
    </row>
    <row r="51" spans="2:15" ht="15">
      <c r="B51" s="325"/>
      <c r="C51" s="266">
        <f t="shared" si="5"/>
        <v>3</v>
      </c>
      <c r="D51" t="s">
        <v>87</v>
      </c>
      <c r="E51" t="s">
        <v>4</v>
      </c>
      <c r="F51" s="302" t="s">
        <v>20</v>
      </c>
      <c r="G51">
        <v>97</v>
      </c>
      <c r="H51">
        <v>95</v>
      </c>
      <c r="I51"/>
      <c r="J51"/>
      <c r="K51"/>
      <c r="L51" s="302"/>
      <c r="M51" s="102">
        <f t="shared" si="6"/>
        <v>192</v>
      </c>
      <c r="N51" s="102">
        <f t="shared" si="7"/>
        <v>2</v>
      </c>
      <c r="O51" s="101">
        <f t="shared" si="8"/>
        <v>96</v>
      </c>
    </row>
    <row r="52" spans="2:15" ht="15">
      <c r="B52" s="325"/>
      <c r="C52" s="266">
        <f t="shared" si="5"/>
        <v>4</v>
      </c>
      <c r="D52" t="s">
        <v>78</v>
      </c>
      <c r="E52" t="s">
        <v>4</v>
      </c>
      <c r="F52" s="302" t="s">
        <v>137</v>
      </c>
      <c r="G52">
        <v>95</v>
      </c>
      <c r="H52">
        <v>94</v>
      </c>
      <c r="I52"/>
      <c r="J52"/>
      <c r="K52"/>
      <c r="L52" s="302"/>
      <c r="M52" s="102">
        <f t="shared" si="6"/>
        <v>189</v>
      </c>
      <c r="N52" s="102">
        <f t="shared" si="7"/>
        <v>2</v>
      </c>
      <c r="O52" s="101">
        <f t="shared" si="8"/>
        <v>94.5</v>
      </c>
    </row>
    <row r="53" spans="2:15" ht="15">
      <c r="B53" s="325"/>
      <c r="C53" s="266">
        <f t="shared" si="5"/>
        <v>5</v>
      </c>
      <c r="D53" t="s">
        <v>235</v>
      </c>
      <c r="E53" t="s">
        <v>10</v>
      </c>
      <c r="F53" s="302" t="s">
        <v>13</v>
      </c>
      <c r="G53">
        <v>96</v>
      </c>
      <c r="H53" s="292">
        <v>90</v>
      </c>
      <c r="I53"/>
      <c r="J53"/>
      <c r="K53"/>
      <c r="L53" s="302"/>
      <c r="M53" s="102">
        <f t="shared" si="6"/>
        <v>186</v>
      </c>
      <c r="N53" s="102">
        <f t="shared" si="7"/>
        <v>2</v>
      </c>
      <c r="O53" s="101">
        <f t="shared" si="8"/>
        <v>93</v>
      </c>
    </row>
    <row r="54" spans="2:15" ht="15">
      <c r="B54" s="325"/>
      <c r="C54" s="266">
        <f t="shared" si="5"/>
        <v>6</v>
      </c>
      <c r="D54" t="s">
        <v>16</v>
      </c>
      <c r="E54" t="s">
        <v>4</v>
      </c>
      <c r="F54" s="302" t="s">
        <v>20</v>
      </c>
      <c r="G54">
        <v>91</v>
      </c>
      <c r="H54" s="292">
        <v>89</v>
      </c>
      <c r="I54"/>
      <c r="J54"/>
      <c r="K54"/>
      <c r="L54" s="302"/>
      <c r="M54" s="102">
        <f t="shared" si="6"/>
        <v>180</v>
      </c>
      <c r="N54" s="102">
        <f t="shared" si="7"/>
        <v>2</v>
      </c>
      <c r="O54" s="101">
        <f t="shared" si="8"/>
        <v>90</v>
      </c>
    </row>
    <row r="55" spans="2:15" ht="15">
      <c r="B55" s="325"/>
      <c r="C55" s="266">
        <f t="shared" si="5"/>
        <v>7</v>
      </c>
      <c r="D55" t="s">
        <v>102</v>
      </c>
      <c r="E55" t="s">
        <v>10</v>
      </c>
      <c r="F55" s="302" t="s">
        <v>19</v>
      </c>
      <c r="G55">
        <v>93</v>
      </c>
      <c r="H55" s="292">
        <v>84</v>
      </c>
      <c r="I55"/>
      <c r="J55"/>
      <c r="K55"/>
      <c r="L55" s="302"/>
      <c r="M55" s="102">
        <f t="shared" si="6"/>
        <v>177</v>
      </c>
      <c r="N55" s="102">
        <f t="shared" si="7"/>
        <v>2</v>
      </c>
      <c r="O55" s="101">
        <f t="shared" si="8"/>
        <v>88.5</v>
      </c>
    </row>
    <row r="56" spans="2:15" ht="15">
      <c r="B56" s="325"/>
      <c r="C56" s="266">
        <f t="shared" si="5"/>
        <v>7</v>
      </c>
      <c r="D56" t="s">
        <v>30</v>
      </c>
      <c r="E56" t="s">
        <v>4</v>
      </c>
      <c r="F56" s="302" t="s">
        <v>18</v>
      </c>
      <c r="G56">
        <v>94</v>
      </c>
      <c r="H56" s="292">
        <v>83</v>
      </c>
      <c r="I56"/>
      <c r="J56"/>
      <c r="K56"/>
      <c r="L56" s="302"/>
      <c r="M56" s="102">
        <f t="shared" si="6"/>
        <v>177</v>
      </c>
      <c r="N56" s="102">
        <f t="shared" si="7"/>
        <v>2</v>
      </c>
      <c r="O56" s="101">
        <f t="shared" si="8"/>
        <v>88.5</v>
      </c>
    </row>
    <row r="57" spans="2:15" ht="15">
      <c r="B57" s="325"/>
      <c r="C57" s="266">
        <f t="shared" si="5"/>
        <v>9</v>
      </c>
      <c r="D57" t="s">
        <v>170</v>
      </c>
      <c r="E57" t="s">
        <v>10</v>
      </c>
      <c r="F57" s="302" t="s">
        <v>32</v>
      </c>
      <c r="G57">
        <v>87</v>
      </c>
      <c r="H57" s="292">
        <v>85</v>
      </c>
      <c r="I57"/>
      <c r="J57"/>
      <c r="K57"/>
      <c r="L57" s="302"/>
      <c r="M57" s="102">
        <f t="shared" si="6"/>
        <v>172</v>
      </c>
      <c r="N57" s="102">
        <f t="shared" si="7"/>
        <v>2</v>
      </c>
      <c r="O57" s="101">
        <f t="shared" si="8"/>
        <v>86</v>
      </c>
    </row>
    <row r="58" spans="2:15" ht="15">
      <c r="B58" s="325"/>
      <c r="C58" s="266">
        <f t="shared" si="5"/>
        <v>10</v>
      </c>
      <c r="D58" t="s">
        <v>90</v>
      </c>
      <c r="E58" t="s">
        <v>10</v>
      </c>
      <c r="F58" s="302" t="s">
        <v>32</v>
      </c>
      <c r="G58">
        <v>89</v>
      </c>
      <c r="H58">
        <v>81</v>
      </c>
      <c r="I58"/>
      <c r="J58"/>
      <c r="K58"/>
      <c r="L58" s="302"/>
      <c r="M58" s="102">
        <f t="shared" si="6"/>
        <v>170</v>
      </c>
      <c r="N58" s="102">
        <f t="shared" si="7"/>
        <v>2</v>
      </c>
      <c r="O58" s="101">
        <f t="shared" si="8"/>
        <v>85</v>
      </c>
    </row>
    <row r="59" spans="2:15" ht="15">
      <c r="B59" s="325"/>
      <c r="C59" s="266">
        <f t="shared" si="5"/>
        <v>11</v>
      </c>
      <c r="D59" t="s">
        <v>123</v>
      </c>
      <c r="E59" t="s">
        <v>10</v>
      </c>
      <c r="F59" s="302" t="s">
        <v>23</v>
      </c>
      <c r="G59">
        <v>86</v>
      </c>
      <c r="H59">
        <v>82</v>
      </c>
      <c r="I59"/>
      <c r="J59"/>
      <c r="K59"/>
      <c r="L59" s="302"/>
      <c r="M59" s="102">
        <f t="shared" si="6"/>
        <v>168</v>
      </c>
      <c r="N59" s="102">
        <f t="shared" si="7"/>
        <v>2</v>
      </c>
      <c r="O59" s="101">
        <f t="shared" si="8"/>
        <v>84</v>
      </c>
    </row>
    <row r="60" spans="2:15" ht="15">
      <c r="B60" s="325"/>
      <c r="C60" s="266">
        <f t="shared" si="5"/>
        <v>12</v>
      </c>
      <c r="D60" t="s">
        <v>181</v>
      </c>
      <c r="E60" t="s">
        <v>4</v>
      </c>
      <c r="F60" s="302" t="s">
        <v>7</v>
      </c>
      <c r="G60">
        <v>84</v>
      </c>
      <c r="H60" s="292">
        <v>80</v>
      </c>
      <c r="I60"/>
      <c r="J60"/>
      <c r="K60"/>
      <c r="L60" s="302"/>
      <c r="M60" s="102">
        <f t="shared" si="6"/>
        <v>164</v>
      </c>
      <c r="N60" s="102">
        <f t="shared" si="7"/>
        <v>2</v>
      </c>
      <c r="O60" s="101">
        <f t="shared" si="8"/>
        <v>82</v>
      </c>
    </row>
    <row r="61" spans="2:15" ht="15">
      <c r="B61" s="325"/>
      <c r="C61" s="266">
        <f t="shared" si="5"/>
        <v>13</v>
      </c>
      <c r="D61" t="s">
        <v>132</v>
      </c>
      <c r="E61" t="s">
        <v>4</v>
      </c>
      <c r="F61" s="302" t="s">
        <v>38</v>
      </c>
      <c r="G61">
        <v>85</v>
      </c>
      <c r="H61">
        <v>72</v>
      </c>
      <c r="I61"/>
      <c r="J61"/>
      <c r="K61"/>
      <c r="L61" s="302"/>
      <c r="M61" s="102">
        <f t="shared" si="6"/>
        <v>157</v>
      </c>
      <c r="N61" s="102">
        <f t="shared" si="7"/>
        <v>2</v>
      </c>
      <c r="O61" s="101">
        <f t="shared" si="8"/>
        <v>78.5</v>
      </c>
    </row>
    <row r="62" spans="2:15" ht="15">
      <c r="B62" s="325"/>
      <c r="C62" s="266">
        <f t="shared" si="5"/>
        <v>14</v>
      </c>
      <c r="D62" t="s">
        <v>361</v>
      </c>
      <c r="E62" s="288" t="s">
        <v>10</v>
      </c>
      <c r="F62" s="336" t="s">
        <v>18</v>
      </c>
      <c r="G62" s="290"/>
      <c r="H62" s="292">
        <v>98</v>
      </c>
      <c r="I62"/>
      <c r="J62"/>
      <c r="K62"/>
      <c r="L62" s="302"/>
      <c r="M62" s="102">
        <f t="shared" si="6"/>
        <v>98</v>
      </c>
      <c r="N62" s="102">
        <f t="shared" si="7"/>
        <v>1</v>
      </c>
      <c r="O62" s="101">
        <f t="shared" si="8"/>
        <v>98</v>
      </c>
    </row>
    <row r="63" spans="2:15" ht="15">
      <c r="B63" s="325"/>
      <c r="C63" s="266">
        <f t="shared" si="5"/>
        <v>15</v>
      </c>
      <c r="D63" t="s">
        <v>362</v>
      </c>
      <c r="E63" s="288" t="s">
        <v>4</v>
      </c>
      <c r="F63" s="336" t="s">
        <v>7</v>
      </c>
      <c r="G63" s="290"/>
      <c r="H63" s="292">
        <v>96</v>
      </c>
      <c r="I63"/>
      <c r="J63"/>
      <c r="K63"/>
      <c r="L63" s="302"/>
      <c r="M63" s="102">
        <f t="shared" si="6"/>
        <v>96</v>
      </c>
      <c r="N63" s="102">
        <f t="shared" si="7"/>
        <v>1</v>
      </c>
      <c r="O63" s="101">
        <f t="shared" si="8"/>
        <v>96</v>
      </c>
    </row>
    <row r="64" spans="2:15" ht="15">
      <c r="B64" s="325"/>
      <c r="C64" s="266">
        <f t="shared" si="5"/>
        <v>16</v>
      </c>
      <c r="D64" t="s">
        <v>363</v>
      </c>
      <c r="E64" s="288" t="s">
        <v>8</v>
      </c>
      <c r="F64" s="336" t="s">
        <v>340</v>
      </c>
      <c r="G64" s="290"/>
      <c r="H64" s="292">
        <v>93</v>
      </c>
      <c r="I64"/>
      <c r="J64"/>
      <c r="K64"/>
      <c r="L64" s="302"/>
      <c r="M64" s="102">
        <f t="shared" si="6"/>
        <v>93</v>
      </c>
      <c r="N64" s="102">
        <f t="shared" si="7"/>
        <v>1</v>
      </c>
      <c r="O64" s="101">
        <f t="shared" si="8"/>
        <v>93</v>
      </c>
    </row>
    <row r="65" spans="2:15" ht="15">
      <c r="B65" s="325"/>
      <c r="C65" s="266">
        <f t="shared" si="5"/>
        <v>17</v>
      </c>
      <c r="D65" t="s">
        <v>311</v>
      </c>
      <c r="E65" t="s">
        <v>4</v>
      </c>
      <c r="F65" s="302" t="s">
        <v>26</v>
      </c>
      <c r="G65">
        <v>92</v>
      </c>
      <c r="H65"/>
      <c r="I65"/>
      <c r="J65"/>
      <c r="K65"/>
      <c r="L65" s="302"/>
      <c r="M65" s="102">
        <f t="shared" si="6"/>
        <v>92</v>
      </c>
      <c r="N65" s="102">
        <f t="shared" si="7"/>
        <v>1</v>
      </c>
      <c r="O65" s="101">
        <f t="shared" si="8"/>
        <v>92</v>
      </c>
    </row>
    <row r="66" spans="2:15" ht="15">
      <c r="B66" s="325"/>
      <c r="C66" s="266">
        <f t="shared" si="5"/>
        <v>17</v>
      </c>
      <c r="D66" t="s">
        <v>14</v>
      </c>
      <c r="E66" s="288" t="s">
        <v>10</v>
      </c>
      <c r="F66" s="336" t="s">
        <v>19</v>
      </c>
      <c r="G66" s="290"/>
      <c r="H66" s="292">
        <v>92</v>
      </c>
      <c r="I66"/>
      <c r="J66"/>
      <c r="K66"/>
      <c r="L66" s="302"/>
      <c r="M66" s="102">
        <f t="shared" si="6"/>
        <v>92</v>
      </c>
      <c r="N66" s="102">
        <f t="shared" si="7"/>
        <v>1</v>
      </c>
      <c r="O66" s="101">
        <f t="shared" si="8"/>
        <v>92</v>
      </c>
    </row>
    <row r="67" spans="2:15" ht="15">
      <c r="B67" s="325"/>
      <c r="C67" s="266">
        <f t="shared" si="5"/>
        <v>19</v>
      </c>
      <c r="D67" t="s">
        <v>80</v>
      </c>
      <c r="E67" s="288" t="s">
        <v>4</v>
      </c>
      <c r="F67" s="336" t="s">
        <v>6</v>
      </c>
      <c r="G67" s="290"/>
      <c r="H67" s="292">
        <v>91</v>
      </c>
      <c r="I67"/>
      <c r="J67"/>
      <c r="K67"/>
      <c r="L67" s="302"/>
      <c r="M67" s="102">
        <f t="shared" si="6"/>
        <v>91</v>
      </c>
      <c r="N67" s="102">
        <f t="shared" si="7"/>
        <v>1</v>
      </c>
      <c r="O67" s="101">
        <f t="shared" si="8"/>
        <v>91</v>
      </c>
    </row>
    <row r="68" spans="2:15" ht="15">
      <c r="B68" s="325"/>
      <c r="C68" s="266">
        <f t="shared" si="5"/>
        <v>20</v>
      </c>
      <c r="D68" t="s">
        <v>21</v>
      </c>
      <c r="E68" t="s">
        <v>4</v>
      </c>
      <c r="F68" s="302" t="s">
        <v>18</v>
      </c>
      <c r="G68">
        <v>90</v>
      </c>
      <c r="H68"/>
      <c r="I68"/>
      <c r="J68"/>
      <c r="K68"/>
      <c r="L68" s="302"/>
      <c r="M68" s="102">
        <f t="shared" si="6"/>
        <v>90</v>
      </c>
      <c r="N68" s="102">
        <f t="shared" si="7"/>
        <v>1</v>
      </c>
      <c r="O68" s="101">
        <f t="shared" si="8"/>
        <v>90</v>
      </c>
    </row>
    <row r="69" spans="2:15" ht="15">
      <c r="B69" s="325"/>
      <c r="C69" s="266">
        <f t="shared" si="5"/>
        <v>21</v>
      </c>
      <c r="D69" t="s">
        <v>364</v>
      </c>
      <c r="E69" s="288" t="s">
        <v>4</v>
      </c>
      <c r="F69" s="336" t="s">
        <v>18</v>
      </c>
      <c r="G69" s="290"/>
      <c r="H69" s="292">
        <v>88</v>
      </c>
      <c r="I69"/>
      <c r="J69"/>
      <c r="K69"/>
      <c r="L69" s="302"/>
      <c r="M69" s="102">
        <f t="shared" si="6"/>
        <v>88</v>
      </c>
      <c r="N69" s="102">
        <f t="shared" si="7"/>
        <v>1</v>
      </c>
      <c r="O69" s="101">
        <f t="shared" si="8"/>
        <v>88</v>
      </c>
    </row>
    <row r="70" spans="2:15" ht="15">
      <c r="B70" s="325"/>
      <c r="C70" s="266">
        <f t="shared" si="5"/>
        <v>21</v>
      </c>
      <c r="D70" t="s">
        <v>312</v>
      </c>
      <c r="E70" t="s">
        <v>10</v>
      </c>
      <c r="F70" s="302" t="s">
        <v>6</v>
      </c>
      <c r="G70">
        <v>88</v>
      </c>
      <c r="H70"/>
      <c r="I70"/>
      <c r="J70"/>
      <c r="K70"/>
      <c r="L70" s="302"/>
      <c r="M70" s="102">
        <f t="shared" si="6"/>
        <v>88</v>
      </c>
      <c r="N70" s="102">
        <f t="shared" si="7"/>
        <v>1</v>
      </c>
      <c r="O70" s="101">
        <f t="shared" si="8"/>
        <v>88</v>
      </c>
    </row>
    <row r="71" spans="2:15" ht="15">
      <c r="B71" s="325"/>
      <c r="C71" s="266">
        <f t="shared" si="5"/>
        <v>23</v>
      </c>
      <c r="D71" t="s">
        <v>365</v>
      </c>
      <c r="E71" s="288" t="s">
        <v>10</v>
      </c>
      <c r="F71" s="336" t="s">
        <v>20</v>
      </c>
      <c r="G71" s="290"/>
      <c r="H71" s="292">
        <v>87</v>
      </c>
      <c r="I71"/>
      <c r="J71"/>
      <c r="K71"/>
      <c r="L71" s="302"/>
      <c r="M71" s="102">
        <f t="shared" si="6"/>
        <v>87</v>
      </c>
      <c r="N71" s="102">
        <f t="shared" si="7"/>
        <v>1</v>
      </c>
      <c r="O71" s="101">
        <f t="shared" si="8"/>
        <v>87</v>
      </c>
    </row>
    <row r="72" spans="2:15" ht="15">
      <c r="B72" s="325"/>
      <c r="C72" s="266">
        <f t="shared" si="5"/>
        <v>24</v>
      </c>
      <c r="D72" t="s">
        <v>140</v>
      </c>
      <c r="E72" s="288" t="s">
        <v>4</v>
      </c>
      <c r="F72" s="336" t="s">
        <v>340</v>
      </c>
      <c r="G72" s="290"/>
      <c r="H72" s="292">
        <v>86</v>
      </c>
      <c r="I72"/>
      <c r="J72"/>
      <c r="K72"/>
      <c r="L72" s="302"/>
      <c r="M72" s="102">
        <f t="shared" si="6"/>
        <v>86</v>
      </c>
      <c r="N72" s="102">
        <f t="shared" si="7"/>
        <v>1</v>
      </c>
      <c r="O72" s="101">
        <f t="shared" si="8"/>
        <v>86</v>
      </c>
    </row>
    <row r="73" spans="2:15" ht="15">
      <c r="B73" s="325"/>
      <c r="C73" s="266">
        <f t="shared" si="5"/>
        <v>25</v>
      </c>
      <c r="D73" t="s">
        <v>258</v>
      </c>
      <c r="E73" t="s">
        <v>8</v>
      </c>
      <c r="F73" s="302" t="s">
        <v>18</v>
      </c>
      <c r="G73">
        <v>83</v>
      </c>
      <c r="H73"/>
      <c r="I73"/>
      <c r="J73"/>
      <c r="K73"/>
      <c r="L73" s="302"/>
      <c r="M73" s="102">
        <f t="shared" si="6"/>
        <v>83</v>
      </c>
      <c r="N73" s="102">
        <f t="shared" si="7"/>
        <v>1</v>
      </c>
      <c r="O73" s="101">
        <f t="shared" si="8"/>
        <v>83</v>
      </c>
    </row>
    <row r="74" spans="2:15" ht="15">
      <c r="B74" s="325"/>
      <c r="C74" s="266">
        <f t="shared" si="5"/>
        <v>26</v>
      </c>
      <c r="D74" t="s">
        <v>50</v>
      </c>
      <c r="E74" t="s">
        <v>8</v>
      </c>
      <c r="F74" s="302" t="s">
        <v>35</v>
      </c>
      <c r="G74">
        <v>82</v>
      </c>
      <c r="H74"/>
      <c r="I74"/>
      <c r="J74"/>
      <c r="K74"/>
      <c r="L74" s="302"/>
      <c r="M74" s="102">
        <f t="shared" si="6"/>
        <v>82</v>
      </c>
      <c r="N74" s="102">
        <f t="shared" si="7"/>
        <v>1</v>
      </c>
      <c r="O74" s="101">
        <f t="shared" si="8"/>
        <v>82</v>
      </c>
    </row>
    <row r="75" spans="2:15" ht="15">
      <c r="B75" s="325"/>
      <c r="C75" s="266">
        <f t="shared" si="5"/>
        <v>27</v>
      </c>
      <c r="D75" t="s">
        <v>245</v>
      </c>
      <c r="E75" t="s">
        <v>4</v>
      </c>
      <c r="F75" s="302" t="s">
        <v>22</v>
      </c>
      <c r="G75">
        <v>81</v>
      </c>
      <c r="H75"/>
      <c r="I75"/>
      <c r="J75"/>
      <c r="K75"/>
      <c r="L75" s="302"/>
      <c r="M75" s="102">
        <f t="shared" si="6"/>
        <v>81</v>
      </c>
      <c r="N75" s="102">
        <f t="shared" si="7"/>
        <v>1</v>
      </c>
      <c r="O75" s="101">
        <f t="shared" si="8"/>
        <v>81</v>
      </c>
    </row>
    <row r="76" spans="2:15" ht="15">
      <c r="B76" s="325"/>
      <c r="C76" s="266">
        <f t="shared" si="5"/>
        <v>28</v>
      </c>
      <c r="D76" t="s">
        <v>174</v>
      </c>
      <c r="E76" t="s">
        <v>4</v>
      </c>
      <c r="F76" s="302" t="s">
        <v>38</v>
      </c>
      <c r="G76">
        <v>80</v>
      </c>
      <c r="H76"/>
      <c r="I76"/>
      <c r="J76"/>
      <c r="K76"/>
      <c r="L76" s="302"/>
      <c r="M76" s="102">
        <f t="shared" si="6"/>
        <v>80</v>
      </c>
      <c r="N76" s="102">
        <f t="shared" si="7"/>
        <v>1</v>
      </c>
      <c r="O76" s="101">
        <f t="shared" si="8"/>
        <v>80</v>
      </c>
    </row>
    <row r="77" spans="2:15" ht="15">
      <c r="B77" s="325"/>
      <c r="C77" s="266">
        <f t="shared" si="5"/>
        <v>28</v>
      </c>
      <c r="D77" t="s">
        <v>366</v>
      </c>
      <c r="E77" s="288" t="s">
        <v>8</v>
      </c>
      <c r="F77" s="336" t="s">
        <v>20</v>
      </c>
      <c r="G77" s="290"/>
      <c r="H77" s="292">
        <v>80</v>
      </c>
      <c r="I77"/>
      <c r="J77"/>
      <c r="K77"/>
      <c r="L77" s="302"/>
      <c r="M77" s="102">
        <f t="shared" si="6"/>
        <v>80</v>
      </c>
      <c r="N77" s="102">
        <f t="shared" si="7"/>
        <v>1</v>
      </c>
      <c r="O77" s="101">
        <f t="shared" si="8"/>
        <v>80</v>
      </c>
    </row>
    <row r="78" spans="2:15" ht="15">
      <c r="B78" s="325"/>
      <c r="C78" s="266">
        <f t="shared" si="5"/>
        <v>30</v>
      </c>
      <c r="D78" t="s">
        <v>368</v>
      </c>
      <c r="E78" s="288" t="s">
        <v>8</v>
      </c>
      <c r="F78" s="336" t="s">
        <v>20</v>
      </c>
      <c r="G78" s="290"/>
      <c r="H78" s="292">
        <v>78</v>
      </c>
      <c r="I78"/>
      <c r="J78"/>
      <c r="K78"/>
      <c r="L78" s="302"/>
      <c r="M78" s="102">
        <f t="shared" si="6"/>
        <v>78</v>
      </c>
      <c r="N78" s="102">
        <f t="shared" si="7"/>
        <v>1</v>
      </c>
      <c r="O78" s="101">
        <f t="shared" si="8"/>
        <v>78</v>
      </c>
    </row>
    <row r="79" spans="2:15" ht="15">
      <c r="B79" s="325"/>
      <c r="C79" s="266">
        <f t="shared" si="5"/>
        <v>31</v>
      </c>
      <c r="D79" t="s">
        <v>184</v>
      </c>
      <c r="E79" s="288" t="s">
        <v>4</v>
      </c>
      <c r="F79" s="336" t="s">
        <v>60</v>
      </c>
      <c r="G79" s="290"/>
      <c r="H79" s="292">
        <v>77</v>
      </c>
      <c r="I79"/>
      <c r="J79"/>
      <c r="K79"/>
      <c r="L79" s="302"/>
      <c r="M79" s="102">
        <f t="shared" si="6"/>
        <v>77</v>
      </c>
      <c r="N79" s="102">
        <f t="shared" si="7"/>
        <v>1</v>
      </c>
      <c r="O79" s="101">
        <f t="shared" si="8"/>
        <v>77</v>
      </c>
    </row>
    <row r="80" spans="2:15" ht="15">
      <c r="B80" s="325"/>
      <c r="C80" s="266">
        <f t="shared" si="5"/>
        <v>32</v>
      </c>
      <c r="D80" t="s">
        <v>371</v>
      </c>
      <c r="E80" s="288" t="s">
        <v>4</v>
      </c>
      <c r="F80" s="336" t="s">
        <v>32</v>
      </c>
      <c r="G80" s="290"/>
      <c r="H80" s="292">
        <v>76</v>
      </c>
      <c r="I80"/>
      <c r="J80"/>
      <c r="K80"/>
      <c r="L80" s="302"/>
      <c r="M80" s="102">
        <f t="shared" si="6"/>
        <v>76</v>
      </c>
      <c r="N80" s="102">
        <f t="shared" si="7"/>
        <v>1</v>
      </c>
      <c r="O80" s="101">
        <f t="shared" si="8"/>
        <v>76</v>
      </c>
    </row>
    <row r="81" spans="2:15" ht="15">
      <c r="B81" s="325"/>
      <c r="C81" s="266">
        <f t="shared" ref="C81:C108" si="9">RANK(M81,M$49:M$110)</f>
        <v>33</v>
      </c>
      <c r="D81" t="s">
        <v>131</v>
      </c>
      <c r="E81" s="288" t="s">
        <v>8</v>
      </c>
      <c r="F81" s="336" t="s">
        <v>340</v>
      </c>
      <c r="G81" s="290"/>
      <c r="H81" s="292">
        <v>75</v>
      </c>
      <c r="I81"/>
      <c r="J81"/>
      <c r="K81"/>
      <c r="L81" s="302"/>
      <c r="M81" s="102">
        <f t="shared" si="6"/>
        <v>75</v>
      </c>
      <c r="N81" s="102">
        <f t="shared" si="7"/>
        <v>1</v>
      </c>
      <c r="O81" s="101">
        <f t="shared" si="8"/>
        <v>75</v>
      </c>
    </row>
    <row r="82" spans="2:15" ht="15">
      <c r="B82" s="325"/>
      <c r="C82" s="266">
        <f t="shared" si="9"/>
        <v>34</v>
      </c>
      <c r="D82" t="s">
        <v>374</v>
      </c>
      <c r="E82" s="288" t="s">
        <v>8</v>
      </c>
      <c r="F82" s="336" t="s">
        <v>32</v>
      </c>
      <c r="G82" s="290"/>
      <c r="H82" s="292">
        <v>74</v>
      </c>
      <c r="I82"/>
      <c r="J82"/>
      <c r="K82"/>
      <c r="L82" s="302"/>
      <c r="M82" s="102">
        <f t="shared" si="6"/>
        <v>74</v>
      </c>
      <c r="N82" s="102">
        <f t="shared" si="7"/>
        <v>1</v>
      </c>
      <c r="O82" s="101">
        <f t="shared" si="8"/>
        <v>74</v>
      </c>
    </row>
    <row r="83" spans="2:15" ht="15">
      <c r="B83" s="325"/>
      <c r="C83" s="266">
        <f t="shared" si="9"/>
        <v>35</v>
      </c>
      <c r="D83" t="s">
        <v>376</v>
      </c>
      <c r="E83" s="288" t="s">
        <v>8</v>
      </c>
      <c r="F83" s="336" t="s">
        <v>20</v>
      </c>
      <c r="G83" s="290"/>
      <c r="H83" s="292">
        <v>73</v>
      </c>
      <c r="I83"/>
      <c r="J83"/>
      <c r="K83"/>
      <c r="L83" s="302"/>
      <c r="M83" s="102">
        <f t="shared" si="6"/>
        <v>73</v>
      </c>
      <c r="N83" s="102">
        <f t="shared" si="7"/>
        <v>1</v>
      </c>
      <c r="O83" s="101">
        <f t="shared" si="8"/>
        <v>73</v>
      </c>
    </row>
    <row r="84" spans="2:15">
      <c r="B84" s="325"/>
      <c r="C84" s="266" t="e">
        <f t="shared" si="9"/>
        <v>#N/A</v>
      </c>
    </row>
    <row r="85" spans="2:15">
      <c r="B85" s="325"/>
      <c r="C85" s="266" t="e">
        <f t="shared" si="9"/>
        <v>#N/A</v>
      </c>
    </row>
    <row r="86" spans="2:15">
      <c r="B86" s="325"/>
      <c r="C86" s="266" t="e">
        <f t="shared" si="9"/>
        <v>#N/A</v>
      </c>
    </row>
    <row r="87" spans="2:15">
      <c r="B87" s="325"/>
      <c r="C87" s="266" t="e">
        <f t="shared" si="9"/>
        <v>#N/A</v>
      </c>
    </row>
    <row r="88" spans="2:15">
      <c r="B88" s="325"/>
      <c r="C88" s="266" t="e">
        <f t="shared" si="9"/>
        <v>#N/A</v>
      </c>
    </row>
    <row r="89" spans="2:15">
      <c r="B89" s="325"/>
      <c r="C89" s="266" t="e">
        <f t="shared" si="9"/>
        <v>#N/A</v>
      </c>
    </row>
    <row r="90" spans="2:15">
      <c r="B90" s="325"/>
      <c r="C90" s="266" t="e">
        <f t="shared" si="9"/>
        <v>#N/A</v>
      </c>
    </row>
    <row r="91" spans="2:15">
      <c r="B91" s="325"/>
      <c r="C91" s="266" t="e">
        <f t="shared" si="9"/>
        <v>#N/A</v>
      </c>
    </row>
    <row r="92" spans="2:15">
      <c r="B92" s="325"/>
      <c r="C92" s="266" t="e">
        <f t="shared" si="9"/>
        <v>#N/A</v>
      </c>
    </row>
    <row r="93" spans="2:15">
      <c r="B93" s="325"/>
      <c r="C93" s="266" t="e">
        <f t="shared" si="9"/>
        <v>#N/A</v>
      </c>
    </row>
    <row r="94" spans="2:15">
      <c r="B94" s="325"/>
      <c r="C94" s="266" t="e">
        <f t="shared" si="9"/>
        <v>#N/A</v>
      </c>
    </row>
    <row r="95" spans="2:15">
      <c r="B95" s="325"/>
      <c r="C95" s="266" t="e">
        <f t="shared" si="9"/>
        <v>#N/A</v>
      </c>
    </row>
    <row r="96" spans="2:15">
      <c r="B96" s="325"/>
      <c r="C96" s="266" t="e">
        <f t="shared" si="9"/>
        <v>#N/A</v>
      </c>
    </row>
    <row r="97" spans="2:15">
      <c r="B97" s="325"/>
      <c r="C97" s="266" t="e">
        <f t="shared" si="9"/>
        <v>#N/A</v>
      </c>
    </row>
    <row r="98" spans="2:15">
      <c r="B98" s="325"/>
      <c r="C98" s="266" t="e">
        <f t="shared" si="9"/>
        <v>#N/A</v>
      </c>
    </row>
    <row r="99" spans="2:15">
      <c r="B99" s="325"/>
      <c r="C99" s="266" t="e">
        <f t="shared" si="9"/>
        <v>#N/A</v>
      </c>
    </row>
    <row r="100" spans="2:15">
      <c r="B100" s="325"/>
      <c r="C100" s="266" t="e">
        <f t="shared" si="9"/>
        <v>#N/A</v>
      </c>
    </row>
    <row r="101" spans="2:15">
      <c r="B101" s="325"/>
      <c r="C101" s="266" t="e">
        <f t="shared" si="9"/>
        <v>#N/A</v>
      </c>
    </row>
    <row r="102" spans="2:15">
      <c r="B102" s="325"/>
      <c r="C102" s="266" t="e">
        <f t="shared" si="9"/>
        <v>#N/A</v>
      </c>
    </row>
    <row r="103" spans="2:15">
      <c r="B103" s="325"/>
      <c r="C103" s="266" t="e">
        <f t="shared" si="9"/>
        <v>#N/A</v>
      </c>
    </row>
    <row r="104" spans="2:15">
      <c r="B104" s="325"/>
      <c r="C104" s="266" t="e">
        <f t="shared" si="9"/>
        <v>#N/A</v>
      </c>
    </row>
    <row r="105" spans="2:15">
      <c r="B105" s="325"/>
      <c r="C105" s="266" t="e">
        <f t="shared" si="9"/>
        <v>#N/A</v>
      </c>
    </row>
    <row r="106" spans="2:15">
      <c r="B106" s="325"/>
      <c r="C106" s="266" t="e">
        <f t="shared" si="9"/>
        <v>#N/A</v>
      </c>
    </row>
    <row r="107" spans="2:15">
      <c r="B107" s="325"/>
      <c r="C107" s="266" t="e">
        <f t="shared" si="9"/>
        <v>#N/A</v>
      </c>
    </row>
    <row r="108" spans="2:15">
      <c r="B108" s="325"/>
      <c r="C108" s="266" t="e">
        <f t="shared" si="9"/>
        <v>#N/A</v>
      </c>
    </row>
    <row r="109" spans="2:15" ht="15">
      <c r="C109">
        <f t="shared" ref="C109:O109" si="10">COUNTA(C49:C108)</f>
        <v>60</v>
      </c>
      <c r="D109">
        <f t="shared" si="10"/>
        <v>35</v>
      </c>
      <c r="E109">
        <f t="shared" si="10"/>
        <v>35</v>
      </c>
      <c r="F109" s="302">
        <f t="shared" si="10"/>
        <v>35</v>
      </c>
      <c r="G109">
        <f t="shared" si="10"/>
        <v>20</v>
      </c>
      <c r="H109">
        <f t="shared" si="10"/>
        <v>28</v>
      </c>
      <c r="I109">
        <f t="shared" si="10"/>
        <v>0</v>
      </c>
      <c r="J109">
        <f t="shared" si="10"/>
        <v>0</v>
      </c>
      <c r="K109">
        <f t="shared" si="10"/>
        <v>0</v>
      </c>
      <c r="L109" s="302">
        <f t="shared" si="10"/>
        <v>0</v>
      </c>
      <c r="M109">
        <f t="shared" si="10"/>
        <v>35</v>
      </c>
      <c r="N109">
        <f t="shared" si="10"/>
        <v>35</v>
      </c>
      <c r="O109">
        <f t="shared" si="10"/>
        <v>35</v>
      </c>
    </row>
    <row r="110" spans="2:15" ht="102" customHeight="1">
      <c r="C110" s="266"/>
      <c r="D110" s="326" t="str">
        <f>D48</f>
        <v>Name</v>
      </c>
      <c r="E110" s="326" t="str">
        <f>E48</f>
        <v>Club</v>
      </c>
      <c r="F110" s="335" t="str">
        <f>F48</f>
        <v>Age
Class</v>
      </c>
      <c r="G110" s="298" t="str">
        <f t="shared" ref="G110:L110" si="11">G1</f>
        <v>Penrith Beacon</v>
      </c>
      <c r="H110" s="298" t="str">
        <f t="shared" si="11"/>
        <v>Loughrigg (LOC)</v>
      </c>
      <c r="I110" s="298" t="str">
        <f t="shared" si="11"/>
        <v>Lank Rigg (WCOC)</v>
      </c>
      <c r="J110" s="298" t="str">
        <f t="shared" si="11"/>
        <v>Ling Fell (WCOC)</v>
      </c>
      <c r="K110" s="298" t="str">
        <f t="shared" si="11"/>
        <v>Harter Fell (LOC)</v>
      </c>
      <c r="L110" s="300">
        <f t="shared" si="11"/>
        <v>0</v>
      </c>
      <c r="M110" s="327" t="str">
        <f>M48</f>
        <v>Galoppen Score</v>
      </c>
      <c r="N110" s="327" t="str">
        <f>N48</f>
        <v>Number of Counting Scores</v>
      </c>
      <c r="O110" s="327" t="str">
        <f>O48</f>
        <v>Average of Counting Scores</v>
      </c>
    </row>
    <row r="111" spans="2:15">
      <c r="B111" s="328" t="s">
        <v>43</v>
      </c>
      <c r="C111" s="266">
        <f>RANK(M111,M$111:M$178)</f>
        <v>1</v>
      </c>
      <c r="D111" s="264" t="s">
        <v>28</v>
      </c>
      <c r="E111" s="264" t="s">
        <v>4</v>
      </c>
      <c r="F111" s="270" t="s">
        <v>18</v>
      </c>
      <c r="G111" s="264">
        <v>92</v>
      </c>
      <c r="H111" s="264">
        <v>96</v>
      </c>
      <c r="M111" s="264">
        <v>188</v>
      </c>
      <c r="N111" s="264">
        <v>2</v>
      </c>
      <c r="O111" s="269">
        <v>94</v>
      </c>
    </row>
    <row r="112" spans="2:15">
      <c r="B112" s="328"/>
      <c r="C112" s="266">
        <f t="shared" ref="C112:C175" si="12">RANK(M112,M$111:M$178)</f>
        <v>2</v>
      </c>
      <c r="D112" s="264" t="s">
        <v>141</v>
      </c>
      <c r="E112" s="267" t="s">
        <v>4</v>
      </c>
      <c r="F112" s="270" t="s">
        <v>64</v>
      </c>
      <c r="G112" s="264">
        <v>93</v>
      </c>
      <c r="H112" s="264">
        <v>93</v>
      </c>
      <c r="M112" s="264">
        <v>186</v>
      </c>
      <c r="N112" s="264">
        <v>2</v>
      </c>
      <c r="O112" s="269">
        <v>93</v>
      </c>
    </row>
    <row r="113" spans="2:15">
      <c r="B113" s="328"/>
      <c r="C113" s="266">
        <f t="shared" si="12"/>
        <v>3</v>
      </c>
      <c r="D113" s="264" t="s">
        <v>160</v>
      </c>
      <c r="E113" s="267" t="s">
        <v>4</v>
      </c>
      <c r="F113" s="270" t="s">
        <v>19</v>
      </c>
      <c r="G113" s="264">
        <v>95</v>
      </c>
      <c r="H113" s="264">
        <v>90</v>
      </c>
      <c r="M113" s="264">
        <v>185</v>
      </c>
      <c r="N113" s="264">
        <v>2</v>
      </c>
      <c r="O113" s="269">
        <v>92.5</v>
      </c>
    </row>
    <row r="114" spans="2:15">
      <c r="B114" s="328"/>
      <c r="C114" s="266">
        <f t="shared" si="12"/>
        <v>4</v>
      </c>
      <c r="D114" s="264" t="s">
        <v>36</v>
      </c>
      <c r="E114" s="267" t="s">
        <v>10</v>
      </c>
      <c r="F114" s="270" t="s">
        <v>46</v>
      </c>
      <c r="G114" s="264">
        <v>91</v>
      </c>
      <c r="H114" s="264">
        <v>91</v>
      </c>
      <c r="M114" s="264">
        <v>182</v>
      </c>
      <c r="N114" s="264">
        <v>2</v>
      </c>
      <c r="O114" s="269">
        <v>91</v>
      </c>
    </row>
    <row r="115" spans="2:15">
      <c r="B115" s="328"/>
      <c r="C115" s="266">
        <f t="shared" si="12"/>
        <v>5</v>
      </c>
      <c r="D115" s="264" t="s">
        <v>124</v>
      </c>
      <c r="E115" s="267" t="s">
        <v>8</v>
      </c>
      <c r="F115" s="270" t="s">
        <v>35</v>
      </c>
      <c r="G115" s="264">
        <v>94</v>
      </c>
      <c r="H115" s="264">
        <v>78</v>
      </c>
      <c r="M115" s="264">
        <v>172</v>
      </c>
      <c r="N115" s="264">
        <v>2</v>
      </c>
      <c r="O115" s="269">
        <v>86</v>
      </c>
    </row>
    <row r="116" spans="2:15">
      <c r="B116" s="328"/>
      <c r="C116" s="266">
        <f t="shared" si="12"/>
        <v>6</v>
      </c>
      <c r="D116" s="264" t="s">
        <v>266</v>
      </c>
      <c r="E116" s="267" t="s">
        <v>8</v>
      </c>
      <c r="F116" s="270" t="s">
        <v>122</v>
      </c>
      <c r="G116" s="264">
        <v>85</v>
      </c>
      <c r="H116" s="264">
        <v>81</v>
      </c>
      <c r="M116" s="264">
        <v>166</v>
      </c>
      <c r="N116" s="264">
        <v>2</v>
      </c>
      <c r="O116" s="269">
        <v>83</v>
      </c>
    </row>
    <row r="117" spans="2:15">
      <c r="B117" s="328"/>
      <c r="C117" s="266">
        <f t="shared" si="12"/>
        <v>7</v>
      </c>
      <c r="D117" s="264" t="s">
        <v>232</v>
      </c>
      <c r="E117" s="267" t="s">
        <v>4</v>
      </c>
      <c r="F117" s="270" t="s">
        <v>38</v>
      </c>
      <c r="G117" s="264">
        <v>80</v>
      </c>
      <c r="H117" s="264">
        <v>83</v>
      </c>
      <c r="M117" s="264">
        <v>163</v>
      </c>
      <c r="N117" s="264">
        <v>2</v>
      </c>
      <c r="O117" s="269">
        <v>81.5</v>
      </c>
    </row>
    <row r="118" spans="2:15">
      <c r="B118" s="328"/>
      <c r="C118" s="266">
        <f t="shared" si="12"/>
        <v>8</v>
      </c>
      <c r="D118" s="264" t="s">
        <v>143</v>
      </c>
      <c r="E118" s="267" t="s">
        <v>4</v>
      </c>
      <c r="F118" s="270" t="s">
        <v>55</v>
      </c>
      <c r="G118" s="264">
        <v>82</v>
      </c>
      <c r="H118" s="264">
        <v>75</v>
      </c>
      <c r="M118" s="264">
        <v>157</v>
      </c>
      <c r="N118" s="264">
        <v>2</v>
      </c>
      <c r="O118" s="269">
        <v>78.5</v>
      </c>
    </row>
    <row r="119" spans="2:15">
      <c r="B119" s="328"/>
      <c r="C119" s="266">
        <f t="shared" si="12"/>
        <v>9</v>
      </c>
      <c r="D119" s="264" t="s">
        <v>103</v>
      </c>
      <c r="E119" s="267" t="s">
        <v>4</v>
      </c>
      <c r="F119" s="270" t="s">
        <v>35</v>
      </c>
      <c r="G119" s="264">
        <v>62</v>
      </c>
      <c r="H119" s="264">
        <v>84</v>
      </c>
      <c r="M119" s="264">
        <v>146</v>
      </c>
      <c r="N119" s="264">
        <v>2</v>
      </c>
      <c r="O119" s="269">
        <v>73</v>
      </c>
    </row>
    <row r="120" spans="2:15">
      <c r="B120" s="328"/>
      <c r="C120" s="266">
        <f t="shared" si="12"/>
        <v>10</v>
      </c>
      <c r="D120" s="264" t="s">
        <v>56</v>
      </c>
      <c r="E120" s="267" t="s">
        <v>10</v>
      </c>
      <c r="F120" s="270" t="s">
        <v>32</v>
      </c>
      <c r="G120" s="264">
        <v>71</v>
      </c>
      <c r="H120" s="264">
        <v>74</v>
      </c>
      <c r="M120" s="264">
        <v>145</v>
      </c>
      <c r="N120" s="264">
        <v>2</v>
      </c>
      <c r="O120" s="269">
        <v>72.5</v>
      </c>
    </row>
    <row r="121" spans="2:15">
      <c r="B121" s="328"/>
      <c r="C121" s="266">
        <f t="shared" si="12"/>
        <v>11</v>
      </c>
      <c r="D121" s="264" t="s">
        <v>91</v>
      </c>
      <c r="E121" s="267" t="s">
        <v>8</v>
      </c>
      <c r="F121" s="270" t="s">
        <v>46</v>
      </c>
      <c r="G121" s="264">
        <v>66</v>
      </c>
      <c r="H121" s="264">
        <v>77</v>
      </c>
      <c r="M121" s="264">
        <v>143</v>
      </c>
      <c r="N121" s="264">
        <v>2</v>
      </c>
      <c r="O121" s="269">
        <v>71.5</v>
      </c>
    </row>
    <row r="122" spans="2:15">
      <c r="B122" s="328"/>
      <c r="C122" s="266">
        <f t="shared" si="12"/>
        <v>12</v>
      </c>
      <c r="D122" s="264" t="s">
        <v>41</v>
      </c>
      <c r="E122" s="267" t="s">
        <v>10</v>
      </c>
      <c r="F122" s="270" t="s">
        <v>65</v>
      </c>
      <c r="G122" s="264">
        <v>69</v>
      </c>
      <c r="H122" s="264">
        <v>72</v>
      </c>
      <c r="M122" s="264">
        <v>141</v>
      </c>
      <c r="N122" s="264">
        <v>2</v>
      </c>
      <c r="O122" s="269">
        <v>70.5</v>
      </c>
    </row>
    <row r="123" spans="2:15">
      <c r="B123" s="328"/>
      <c r="C123" s="266">
        <f t="shared" si="12"/>
        <v>13</v>
      </c>
      <c r="D123" s="264" t="s">
        <v>139</v>
      </c>
      <c r="E123" s="267" t="s">
        <v>8</v>
      </c>
      <c r="F123" s="270" t="s">
        <v>46</v>
      </c>
      <c r="G123" s="264">
        <v>74</v>
      </c>
      <c r="H123" s="264">
        <v>65</v>
      </c>
      <c r="M123" s="264">
        <v>139</v>
      </c>
      <c r="N123" s="264">
        <v>2</v>
      </c>
      <c r="O123" s="269">
        <v>69.5</v>
      </c>
    </row>
    <row r="124" spans="2:15">
      <c r="B124" s="328"/>
      <c r="C124" s="266">
        <f t="shared" si="12"/>
        <v>14</v>
      </c>
      <c r="D124" s="264" t="s">
        <v>95</v>
      </c>
      <c r="E124" s="267" t="s">
        <v>10</v>
      </c>
      <c r="F124" s="270" t="s">
        <v>32</v>
      </c>
      <c r="G124" s="264">
        <v>65</v>
      </c>
      <c r="H124" s="264">
        <v>70</v>
      </c>
      <c r="M124" s="264">
        <v>135</v>
      </c>
      <c r="N124" s="264">
        <v>2</v>
      </c>
      <c r="O124" s="269">
        <v>67.5</v>
      </c>
    </row>
    <row r="125" spans="2:15">
      <c r="B125" s="328"/>
      <c r="C125" s="266">
        <f t="shared" si="12"/>
        <v>15</v>
      </c>
      <c r="D125" s="264" t="s">
        <v>34</v>
      </c>
      <c r="E125" s="267" t="s">
        <v>10</v>
      </c>
      <c r="F125" s="270" t="s">
        <v>42</v>
      </c>
      <c r="G125" s="264">
        <v>99</v>
      </c>
      <c r="M125" s="264">
        <v>99</v>
      </c>
      <c r="N125" s="264">
        <v>1</v>
      </c>
      <c r="O125" s="269">
        <v>99</v>
      </c>
    </row>
    <row r="126" spans="2:15">
      <c r="B126" s="328"/>
      <c r="C126" s="266">
        <f t="shared" si="12"/>
        <v>15</v>
      </c>
      <c r="D126" s="264" t="s">
        <v>173</v>
      </c>
      <c r="E126" s="267" t="s">
        <v>4</v>
      </c>
      <c r="F126" s="270" t="s">
        <v>39</v>
      </c>
      <c r="H126" s="264">
        <v>99</v>
      </c>
      <c r="M126" s="264">
        <v>99</v>
      </c>
      <c r="N126" s="264">
        <v>1</v>
      </c>
      <c r="O126" s="269">
        <v>99</v>
      </c>
    </row>
    <row r="127" spans="2:15">
      <c r="B127" s="328"/>
      <c r="C127" s="266">
        <f t="shared" si="12"/>
        <v>17</v>
      </c>
      <c r="D127" s="264" t="s">
        <v>380</v>
      </c>
      <c r="E127" s="267" t="s">
        <v>10</v>
      </c>
      <c r="F127" s="270" t="s">
        <v>15</v>
      </c>
      <c r="H127" s="264">
        <v>98</v>
      </c>
      <c r="M127" s="264">
        <v>98</v>
      </c>
      <c r="N127" s="264">
        <v>1</v>
      </c>
      <c r="O127" s="269">
        <v>98</v>
      </c>
    </row>
    <row r="128" spans="2:15">
      <c r="B128" s="328"/>
      <c r="C128" s="266">
        <f t="shared" si="12"/>
        <v>17</v>
      </c>
      <c r="D128" s="264" t="s">
        <v>44</v>
      </c>
      <c r="E128" s="267" t="s">
        <v>8</v>
      </c>
      <c r="F128" s="270" t="s">
        <v>46</v>
      </c>
      <c r="G128" s="264">
        <v>98</v>
      </c>
      <c r="M128" s="264">
        <v>98</v>
      </c>
      <c r="N128" s="264">
        <v>1</v>
      </c>
      <c r="O128" s="269">
        <v>98</v>
      </c>
    </row>
    <row r="129" spans="2:15">
      <c r="B129" s="328"/>
      <c r="C129" s="266">
        <f t="shared" si="12"/>
        <v>19</v>
      </c>
      <c r="D129" s="264" t="s">
        <v>234</v>
      </c>
      <c r="E129" s="267" t="s">
        <v>4</v>
      </c>
      <c r="F129" s="270" t="s">
        <v>62</v>
      </c>
      <c r="G129" s="264">
        <v>97</v>
      </c>
      <c r="M129" s="264">
        <v>97</v>
      </c>
      <c r="N129" s="264">
        <v>1</v>
      </c>
      <c r="O129" s="269">
        <v>97</v>
      </c>
    </row>
    <row r="130" spans="2:15">
      <c r="B130" s="328"/>
      <c r="C130" s="266">
        <f t="shared" si="12"/>
        <v>19</v>
      </c>
      <c r="D130" s="264" t="s">
        <v>382</v>
      </c>
      <c r="E130" s="267" t="s">
        <v>8</v>
      </c>
      <c r="F130" s="270" t="s">
        <v>18</v>
      </c>
      <c r="H130" s="264">
        <v>97</v>
      </c>
      <c r="M130" s="264">
        <v>97</v>
      </c>
      <c r="N130" s="264">
        <v>1</v>
      </c>
      <c r="O130" s="269">
        <v>97</v>
      </c>
    </row>
    <row r="131" spans="2:15">
      <c r="B131" s="328"/>
      <c r="C131" s="266">
        <f t="shared" si="12"/>
        <v>21</v>
      </c>
      <c r="D131" s="264" t="s">
        <v>304</v>
      </c>
      <c r="E131" s="267" t="s">
        <v>10</v>
      </c>
      <c r="F131" s="270" t="s">
        <v>42</v>
      </c>
      <c r="G131" s="264">
        <v>96</v>
      </c>
      <c r="M131" s="264">
        <v>96</v>
      </c>
      <c r="N131" s="264">
        <v>1</v>
      </c>
      <c r="O131" s="269">
        <v>96</v>
      </c>
    </row>
    <row r="132" spans="2:15">
      <c r="B132" s="328"/>
      <c r="C132" s="266">
        <f t="shared" si="12"/>
        <v>22</v>
      </c>
      <c r="D132" s="264" t="s">
        <v>385</v>
      </c>
      <c r="E132" s="267" t="s">
        <v>8</v>
      </c>
      <c r="F132" s="270" t="s">
        <v>18</v>
      </c>
      <c r="H132" s="264">
        <v>95</v>
      </c>
      <c r="M132" s="264">
        <v>95</v>
      </c>
      <c r="N132" s="264">
        <v>1</v>
      </c>
      <c r="O132" s="269">
        <v>95</v>
      </c>
    </row>
    <row r="133" spans="2:15">
      <c r="B133" s="328"/>
      <c r="C133" s="266">
        <f t="shared" si="12"/>
        <v>23</v>
      </c>
      <c r="D133" s="264" t="s">
        <v>386</v>
      </c>
      <c r="E133" s="267" t="s">
        <v>8</v>
      </c>
      <c r="F133" s="270" t="s">
        <v>60</v>
      </c>
      <c r="H133" s="264">
        <v>94</v>
      </c>
      <c r="M133" s="264">
        <v>94</v>
      </c>
      <c r="N133" s="264">
        <v>1</v>
      </c>
      <c r="O133" s="269">
        <v>94</v>
      </c>
    </row>
    <row r="134" spans="2:15">
      <c r="B134" s="328"/>
      <c r="C134" s="266">
        <f t="shared" si="12"/>
        <v>24</v>
      </c>
      <c r="D134" s="264" t="s">
        <v>388</v>
      </c>
      <c r="E134" s="267" t="s">
        <v>10</v>
      </c>
      <c r="F134" s="270" t="s">
        <v>55</v>
      </c>
      <c r="H134" s="264">
        <v>92</v>
      </c>
      <c r="M134" s="264">
        <v>92</v>
      </c>
      <c r="N134" s="264">
        <v>1</v>
      </c>
      <c r="O134" s="269">
        <v>92</v>
      </c>
    </row>
    <row r="135" spans="2:15">
      <c r="B135" s="328"/>
      <c r="C135" s="266">
        <f t="shared" si="12"/>
        <v>25</v>
      </c>
      <c r="D135" s="264" t="s">
        <v>49</v>
      </c>
      <c r="E135" s="267" t="s">
        <v>4</v>
      </c>
      <c r="F135" s="270" t="s">
        <v>18</v>
      </c>
      <c r="G135" s="264">
        <v>90</v>
      </c>
      <c r="M135" s="264">
        <v>90</v>
      </c>
      <c r="N135" s="264">
        <v>1</v>
      </c>
      <c r="O135" s="269">
        <v>90</v>
      </c>
    </row>
    <row r="136" spans="2:15">
      <c r="B136" s="328"/>
      <c r="C136" s="266">
        <f t="shared" si="12"/>
        <v>26</v>
      </c>
      <c r="D136" s="264" t="s">
        <v>50</v>
      </c>
      <c r="E136" s="267" t="s">
        <v>8</v>
      </c>
      <c r="F136" s="270" t="s">
        <v>35</v>
      </c>
      <c r="H136" s="264">
        <v>89</v>
      </c>
      <c r="M136" s="264">
        <v>89</v>
      </c>
      <c r="N136" s="264">
        <v>1</v>
      </c>
      <c r="O136" s="269">
        <v>89</v>
      </c>
    </row>
    <row r="137" spans="2:15">
      <c r="B137" s="328"/>
      <c r="C137" s="266">
        <f t="shared" si="12"/>
        <v>26</v>
      </c>
      <c r="D137" s="264" t="s">
        <v>57</v>
      </c>
      <c r="E137" s="267" t="s">
        <v>4</v>
      </c>
      <c r="F137" s="270" t="s">
        <v>18</v>
      </c>
      <c r="G137" s="264">
        <v>89</v>
      </c>
      <c r="M137" s="264">
        <v>89</v>
      </c>
      <c r="N137" s="264">
        <v>1</v>
      </c>
      <c r="O137" s="269">
        <v>89</v>
      </c>
    </row>
    <row r="138" spans="2:15">
      <c r="B138" s="328"/>
      <c r="C138" s="266">
        <f t="shared" si="12"/>
        <v>28</v>
      </c>
      <c r="D138" s="264" t="s">
        <v>392</v>
      </c>
      <c r="E138" s="267" t="s">
        <v>8</v>
      </c>
      <c r="F138" s="270" t="s">
        <v>46</v>
      </c>
      <c r="H138" s="264">
        <v>88</v>
      </c>
      <c r="M138" s="264">
        <v>88</v>
      </c>
      <c r="N138" s="264">
        <v>1</v>
      </c>
      <c r="O138" s="269">
        <v>88</v>
      </c>
    </row>
    <row r="139" spans="2:15">
      <c r="B139" s="328"/>
      <c r="C139" s="266">
        <f t="shared" si="12"/>
        <v>28</v>
      </c>
      <c r="D139" s="264" t="s">
        <v>37</v>
      </c>
      <c r="E139" s="267" t="s">
        <v>4</v>
      </c>
      <c r="F139" s="270" t="s">
        <v>15</v>
      </c>
      <c r="G139" s="264">
        <v>88</v>
      </c>
      <c r="M139" s="264">
        <v>88</v>
      </c>
      <c r="N139" s="264">
        <v>1</v>
      </c>
      <c r="O139" s="269">
        <v>88</v>
      </c>
    </row>
    <row r="140" spans="2:15">
      <c r="B140" s="328"/>
      <c r="C140" s="266">
        <f t="shared" si="12"/>
        <v>30</v>
      </c>
      <c r="D140" s="264" t="s">
        <v>271</v>
      </c>
      <c r="E140" s="267" t="s">
        <v>8</v>
      </c>
      <c r="F140" s="270" t="s">
        <v>55</v>
      </c>
      <c r="G140" s="264">
        <v>87</v>
      </c>
      <c r="M140" s="264">
        <v>87</v>
      </c>
      <c r="N140" s="264">
        <v>1</v>
      </c>
      <c r="O140" s="269">
        <v>87</v>
      </c>
    </row>
    <row r="141" spans="2:15">
      <c r="B141" s="328"/>
      <c r="C141" s="266">
        <f t="shared" si="12"/>
        <v>30</v>
      </c>
      <c r="D141" s="264" t="s">
        <v>394</v>
      </c>
      <c r="E141" s="267" t="s">
        <v>4</v>
      </c>
      <c r="F141" s="270" t="s">
        <v>39</v>
      </c>
      <c r="H141" s="264">
        <v>87</v>
      </c>
      <c r="M141" s="264">
        <v>87</v>
      </c>
      <c r="N141" s="264">
        <v>1</v>
      </c>
      <c r="O141" s="269">
        <v>87</v>
      </c>
    </row>
    <row r="142" spans="2:15">
      <c r="B142" s="328"/>
      <c r="C142" s="266">
        <f t="shared" si="12"/>
        <v>32</v>
      </c>
      <c r="D142" s="264" t="s">
        <v>395</v>
      </c>
      <c r="E142" s="267" t="s">
        <v>8</v>
      </c>
      <c r="F142" s="270" t="s">
        <v>32</v>
      </c>
      <c r="H142" s="264">
        <v>86</v>
      </c>
      <c r="M142" s="264">
        <v>86</v>
      </c>
      <c r="N142" s="264">
        <v>1</v>
      </c>
      <c r="O142" s="269">
        <v>86</v>
      </c>
    </row>
    <row r="143" spans="2:15">
      <c r="B143" s="328"/>
      <c r="C143" s="266">
        <f t="shared" si="12"/>
        <v>32</v>
      </c>
      <c r="D143" s="264" t="s">
        <v>52</v>
      </c>
      <c r="E143" s="267" t="s">
        <v>4</v>
      </c>
      <c r="F143" s="270" t="s">
        <v>35</v>
      </c>
      <c r="G143" s="264">
        <v>86</v>
      </c>
      <c r="M143" s="264">
        <v>86</v>
      </c>
      <c r="N143" s="264">
        <v>1</v>
      </c>
      <c r="O143" s="269">
        <v>86</v>
      </c>
    </row>
    <row r="144" spans="2:15">
      <c r="B144" s="328"/>
      <c r="C144" s="266">
        <f t="shared" si="12"/>
        <v>34</v>
      </c>
      <c r="D144" s="264" t="s">
        <v>397</v>
      </c>
      <c r="E144" s="267" t="s">
        <v>8</v>
      </c>
      <c r="F144" s="270" t="s">
        <v>32</v>
      </c>
      <c r="H144" s="264">
        <v>85</v>
      </c>
      <c r="M144" s="264">
        <v>85</v>
      </c>
      <c r="N144" s="264">
        <v>1</v>
      </c>
      <c r="O144" s="269">
        <v>85</v>
      </c>
    </row>
    <row r="145" spans="2:15">
      <c r="B145" s="328"/>
      <c r="C145" s="266">
        <f t="shared" si="12"/>
        <v>35</v>
      </c>
      <c r="D145" s="264" t="s">
        <v>40</v>
      </c>
      <c r="E145" s="267" t="s">
        <v>10</v>
      </c>
      <c r="F145" s="270" t="s">
        <v>42</v>
      </c>
      <c r="G145" s="264">
        <v>84</v>
      </c>
      <c r="M145" s="264">
        <v>84</v>
      </c>
      <c r="N145" s="264">
        <v>1</v>
      </c>
      <c r="O145" s="269">
        <v>84</v>
      </c>
    </row>
    <row r="146" spans="2:15">
      <c r="B146" s="328"/>
      <c r="C146" s="266">
        <f t="shared" si="12"/>
        <v>36</v>
      </c>
      <c r="D146" s="264" t="s">
        <v>239</v>
      </c>
      <c r="E146" s="267" t="s">
        <v>4</v>
      </c>
      <c r="F146" s="270" t="s">
        <v>5</v>
      </c>
      <c r="G146" s="264">
        <v>83</v>
      </c>
      <c r="M146" s="264">
        <v>83</v>
      </c>
      <c r="N146" s="264">
        <v>1</v>
      </c>
      <c r="O146" s="269">
        <v>83</v>
      </c>
    </row>
    <row r="147" spans="2:15">
      <c r="B147" s="328"/>
      <c r="C147" s="266">
        <f t="shared" si="12"/>
        <v>37</v>
      </c>
      <c r="D147" s="264" t="s">
        <v>258</v>
      </c>
      <c r="E147" s="267" t="s">
        <v>8</v>
      </c>
      <c r="F147" s="270" t="s">
        <v>18</v>
      </c>
      <c r="H147" s="264">
        <v>82</v>
      </c>
      <c r="M147" s="264">
        <v>82</v>
      </c>
      <c r="N147" s="264">
        <v>1</v>
      </c>
      <c r="O147" s="269">
        <v>82</v>
      </c>
    </row>
    <row r="148" spans="2:15">
      <c r="B148" s="328"/>
      <c r="C148" s="266">
        <f t="shared" si="12"/>
        <v>38</v>
      </c>
      <c r="D148" s="264" t="s">
        <v>89</v>
      </c>
      <c r="E148" s="267" t="s">
        <v>4</v>
      </c>
      <c r="F148" s="270" t="s">
        <v>46</v>
      </c>
      <c r="G148" s="264">
        <v>81</v>
      </c>
      <c r="M148" s="264">
        <v>81</v>
      </c>
      <c r="N148" s="264">
        <v>1</v>
      </c>
      <c r="O148" s="269">
        <v>81</v>
      </c>
    </row>
    <row r="149" spans="2:15">
      <c r="B149" s="328"/>
      <c r="C149" s="266">
        <f t="shared" si="12"/>
        <v>39</v>
      </c>
      <c r="D149" s="264" t="s">
        <v>404</v>
      </c>
      <c r="E149" s="267" t="s">
        <v>8</v>
      </c>
      <c r="F149" s="270" t="s">
        <v>5</v>
      </c>
      <c r="H149" s="264">
        <v>80</v>
      </c>
      <c r="M149" s="264">
        <v>80</v>
      </c>
      <c r="N149" s="264">
        <v>1</v>
      </c>
      <c r="O149" s="269">
        <v>80</v>
      </c>
    </row>
    <row r="150" spans="2:15">
      <c r="B150" s="328"/>
      <c r="C150" s="266">
        <f t="shared" si="12"/>
        <v>40</v>
      </c>
      <c r="D150" s="264" t="s">
        <v>406</v>
      </c>
      <c r="E150" s="267" t="s">
        <v>8</v>
      </c>
      <c r="F150" s="270" t="s">
        <v>55</v>
      </c>
      <c r="H150" s="264">
        <v>79</v>
      </c>
      <c r="M150" s="264">
        <v>79</v>
      </c>
      <c r="N150" s="264">
        <v>1</v>
      </c>
      <c r="O150" s="269">
        <v>79</v>
      </c>
    </row>
    <row r="151" spans="2:15">
      <c r="B151" s="328"/>
      <c r="C151" s="266">
        <f t="shared" si="12"/>
        <v>40</v>
      </c>
      <c r="D151" s="264" t="s">
        <v>166</v>
      </c>
      <c r="E151" s="267" t="s">
        <v>11</v>
      </c>
      <c r="F151" s="270" t="s">
        <v>18</v>
      </c>
      <c r="G151" s="264">
        <v>79</v>
      </c>
      <c r="M151" s="264">
        <v>79</v>
      </c>
      <c r="N151" s="264">
        <v>1</v>
      </c>
      <c r="O151" s="269">
        <v>79</v>
      </c>
    </row>
    <row r="152" spans="2:15">
      <c r="B152" s="328"/>
      <c r="C152" s="266">
        <f t="shared" si="12"/>
        <v>42</v>
      </c>
      <c r="D152" s="264" t="s">
        <v>305</v>
      </c>
      <c r="E152" s="267" t="s">
        <v>4</v>
      </c>
      <c r="F152" s="270" t="s">
        <v>18</v>
      </c>
      <c r="G152" s="264">
        <v>78</v>
      </c>
      <c r="M152" s="264">
        <v>78</v>
      </c>
      <c r="N152" s="264">
        <v>1</v>
      </c>
      <c r="O152" s="269">
        <v>78</v>
      </c>
    </row>
    <row r="153" spans="2:15">
      <c r="B153" s="328"/>
      <c r="C153" s="266">
        <f t="shared" si="12"/>
        <v>43</v>
      </c>
      <c r="D153" s="264" t="s">
        <v>176</v>
      </c>
      <c r="E153" s="267" t="s">
        <v>4</v>
      </c>
      <c r="F153" s="270" t="s">
        <v>15</v>
      </c>
      <c r="G153" s="264">
        <v>77</v>
      </c>
      <c r="M153" s="264">
        <v>77</v>
      </c>
      <c r="N153" s="264">
        <v>1</v>
      </c>
      <c r="O153" s="269">
        <v>77</v>
      </c>
    </row>
    <row r="154" spans="2:15">
      <c r="B154" s="328"/>
      <c r="C154" s="266">
        <f t="shared" si="12"/>
        <v>44</v>
      </c>
      <c r="D154" s="264" t="s">
        <v>179</v>
      </c>
      <c r="E154" s="267" t="s">
        <v>4</v>
      </c>
      <c r="F154" s="270" t="s">
        <v>35</v>
      </c>
      <c r="G154" s="264">
        <v>76</v>
      </c>
      <c r="M154" s="264">
        <v>76</v>
      </c>
      <c r="N154" s="264">
        <v>1</v>
      </c>
      <c r="O154" s="269">
        <v>76</v>
      </c>
    </row>
    <row r="155" spans="2:15">
      <c r="B155" s="328"/>
      <c r="C155" s="266">
        <f t="shared" si="12"/>
        <v>44</v>
      </c>
      <c r="D155" s="264" t="s">
        <v>410</v>
      </c>
      <c r="E155" s="267" t="s">
        <v>4</v>
      </c>
      <c r="F155" s="270" t="s">
        <v>22</v>
      </c>
      <c r="H155" s="264">
        <v>76</v>
      </c>
      <c r="M155" s="264">
        <v>76</v>
      </c>
      <c r="N155" s="264">
        <v>1</v>
      </c>
      <c r="O155" s="269">
        <v>76</v>
      </c>
    </row>
    <row r="156" spans="2:15">
      <c r="B156" s="328"/>
      <c r="C156" s="266">
        <f t="shared" si="12"/>
        <v>46</v>
      </c>
      <c r="D156" s="264" t="s">
        <v>167</v>
      </c>
      <c r="E156" s="267" t="s">
        <v>11</v>
      </c>
      <c r="F156" s="270" t="s">
        <v>15</v>
      </c>
      <c r="G156" s="264">
        <v>75</v>
      </c>
      <c r="M156" s="264">
        <v>75</v>
      </c>
      <c r="N156" s="264">
        <v>1</v>
      </c>
      <c r="O156" s="269">
        <v>75</v>
      </c>
    </row>
    <row r="157" spans="2:15">
      <c r="B157" s="328"/>
      <c r="C157" s="266">
        <f t="shared" si="12"/>
        <v>47</v>
      </c>
      <c r="D157" s="264" t="s">
        <v>306</v>
      </c>
      <c r="E157" s="267" t="s">
        <v>10</v>
      </c>
      <c r="F157" s="270" t="s">
        <v>42</v>
      </c>
      <c r="G157" s="264">
        <v>73</v>
      </c>
      <c r="M157" s="264">
        <v>73</v>
      </c>
      <c r="N157" s="264">
        <v>1</v>
      </c>
      <c r="O157" s="269">
        <v>73</v>
      </c>
    </row>
    <row r="158" spans="2:15">
      <c r="B158" s="328"/>
      <c r="C158" s="266">
        <f t="shared" si="12"/>
        <v>47</v>
      </c>
      <c r="D158" s="264" t="s">
        <v>413</v>
      </c>
      <c r="E158" s="267" t="s">
        <v>8</v>
      </c>
      <c r="F158" s="270" t="s">
        <v>19</v>
      </c>
      <c r="H158" s="264">
        <v>73</v>
      </c>
      <c r="M158" s="264">
        <v>73</v>
      </c>
      <c r="N158" s="264">
        <v>1</v>
      </c>
      <c r="O158" s="269">
        <v>73</v>
      </c>
    </row>
    <row r="159" spans="2:15">
      <c r="B159" s="328"/>
      <c r="C159" s="266">
        <f t="shared" si="12"/>
        <v>49</v>
      </c>
      <c r="D159" s="264" t="s">
        <v>307</v>
      </c>
      <c r="E159" s="267" t="s">
        <v>10</v>
      </c>
      <c r="F159" s="270" t="s">
        <v>7</v>
      </c>
      <c r="G159" s="264">
        <v>72</v>
      </c>
      <c r="M159" s="264">
        <v>72</v>
      </c>
      <c r="N159" s="264">
        <v>1</v>
      </c>
      <c r="O159" s="269">
        <v>72</v>
      </c>
    </row>
    <row r="160" spans="2:15">
      <c r="B160" s="328"/>
      <c r="C160" s="266">
        <f t="shared" si="12"/>
        <v>50</v>
      </c>
      <c r="D160" s="264" t="s">
        <v>415</v>
      </c>
      <c r="E160" s="267" t="s">
        <v>8</v>
      </c>
      <c r="F160" s="270" t="s">
        <v>38</v>
      </c>
      <c r="H160" s="264">
        <v>71</v>
      </c>
      <c r="M160" s="264">
        <v>71</v>
      </c>
      <c r="N160" s="264">
        <v>1</v>
      </c>
      <c r="O160" s="269">
        <v>71</v>
      </c>
    </row>
    <row r="161" spans="2:15">
      <c r="B161" s="328"/>
      <c r="C161" s="266">
        <f t="shared" si="12"/>
        <v>51</v>
      </c>
      <c r="D161" s="264" t="s">
        <v>161</v>
      </c>
      <c r="E161" s="267" t="s">
        <v>4</v>
      </c>
      <c r="F161" s="270" t="s">
        <v>15</v>
      </c>
      <c r="G161" s="264">
        <v>70</v>
      </c>
      <c r="M161" s="264">
        <v>70</v>
      </c>
      <c r="N161" s="264">
        <v>1</v>
      </c>
      <c r="O161" s="269">
        <v>70</v>
      </c>
    </row>
    <row r="162" spans="2:15">
      <c r="B162" s="328"/>
      <c r="C162" s="266">
        <f t="shared" si="12"/>
        <v>52</v>
      </c>
      <c r="D162" s="264" t="s">
        <v>417</v>
      </c>
      <c r="E162" s="267" t="s">
        <v>8</v>
      </c>
      <c r="F162" s="270" t="s">
        <v>32</v>
      </c>
      <c r="H162" s="264">
        <v>69</v>
      </c>
      <c r="M162" s="264">
        <v>69</v>
      </c>
      <c r="N162" s="264">
        <v>1</v>
      </c>
      <c r="O162" s="269">
        <v>69</v>
      </c>
    </row>
    <row r="163" spans="2:15">
      <c r="B163" s="328"/>
      <c r="C163" s="266">
        <f t="shared" si="12"/>
        <v>53</v>
      </c>
      <c r="D163" s="264" t="s">
        <v>265</v>
      </c>
      <c r="E163" s="267" t="s">
        <v>8</v>
      </c>
      <c r="F163" s="270" t="s">
        <v>32</v>
      </c>
      <c r="G163" s="264">
        <v>68</v>
      </c>
      <c r="M163" s="264">
        <v>68</v>
      </c>
      <c r="N163" s="264">
        <v>1</v>
      </c>
      <c r="O163" s="269">
        <v>68</v>
      </c>
    </row>
    <row r="164" spans="2:15">
      <c r="B164" s="328"/>
      <c r="C164" s="266">
        <f t="shared" si="12"/>
        <v>53</v>
      </c>
      <c r="D164" s="264" t="s">
        <v>174</v>
      </c>
      <c r="E164" s="267" t="s">
        <v>4</v>
      </c>
      <c r="F164" s="270" t="s">
        <v>38</v>
      </c>
      <c r="H164" s="264">
        <v>68</v>
      </c>
      <c r="M164" s="264">
        <v>68</v>
      </c>
      <c r="N164" s="264">
        <v>1</v>
      </c>
      <c r="O164" s="269">
        <v>68</v>
      </c>
    </row>
    <row r="165" spans="2:15">
      <c r="B165" s="328"/>
      <c r="C165" s="266">
        <f t="shared" si="12"/>
        <v>55</v>
      </c>
      <c r="D165" s="264" t="s">
        <v>420</v>
      </c>
      <c r="E165" s="267" t="s">
        <v>8</v>
      </c>
      <c r="F165" s="270" t="s">
        <v>65</v>
      </c>
      <c r="H165" s="264">
        <v>67</v>
      </c>
      <c r="M165" s="264">
        <v>67</v>
      </c>
      <c r="N165" s="264">
        <v>1</v>
      </c>
      <c r="O165" s="269">
        <v>67</v>
      </c>
    </row>
    <row r="166" spans="2:15">
      <c r="B166" s="328"/>
      <c r="C166" s="266">
        <f t="shared" si="12"/>
        <v>55</v>
      </c>
      <c r="D166" s="264" t="s">
        <v>308</v>
      </c>
      <c r="E166" s="267" t="s">
        <v>303</v>
      </c>
      <c r="F166" s="270" t="s">
        <v>7</v>
      </c>
      <c r="G166" s="264">
        <v>67</v>
      </c>
      <c r="M166" s="264">
        <v>67</v>
      </c>
      <c r="N166" s="264">
        <v>1</v>
      </c>
      <c r="O166" s="269">
        <v>67</v>
      </c>
    </row>
    <row r="167" spans="2:15">
      <c r="B167" s="328"/>
      <c r="C167" s="266">
        <f t="shared" si="12"/>
        <v>57</v>
      </c>
      <c r="D167" s="264" t="s">
        <v>422</v>
      </c>
      <c r="E167" s="267" t="s">
        <v>8</v>
      </c>
      <c r="F167" s="270" t="s">
        <v>20</v>
      </c>
      <c r="H167" s="264">
        <v>66</v>
      </c>
      <c r="M167" s="264">
        <v>66</v>
      </c>
      <c r="N167" s="264">
        <v>1</v>
      </c>
      <c r="O167" s="269">
        <v>66</v>
      </c>
    </row>
    <row r="168" spans="2:15">
      <c r="B168" s="328"/>
      <c r="C168" s="266">
        <f t="shared" si="12"/>
        <v>58</v>
      </c>
      <c r="D168" s="264" t="s">
        <v>425</v>
      </c>
      <c r="E168" s="267" t="s">
        <v>8</v>
      </c>
      <c r="F168" s="270" t="s">
        <v>35</v>
      </c>
      <c r="H168" s="264">
        <v>64</v>
      </c>
      <c r="M168" s="264">
        <v>64</v>
      </c>
      <c r="N168" s="264">
        <v>1</v>
      </c>
      <c r="O168" s="269">
        <v>64</v>
      </c>
    </row>
    <row r="169" spans="2:15">
      <c r="B169" s="328"/>
      <c r="C169" s="266">
        <f t="shared" si="12"/>
        <v>58</v>
      </c>
      <c r="D169" s="264" t="s">
        <v>67</v>
      </c>
      <c r="E169" s="267" t="s">
        <v>10</v>
      </c>
      <c r="F169" s="270" t="s">
        <v>15</v>
      </c>
      <c r="G169" s="264">
        <v>64</v>
      </c>
      <c r="M169" s="264">
        <v>64</v>
      </c>
      <c r="N169" s="264">
        <v>1</v>
      </c>
      <c r="O169" s="269">
        <v>64</v>
      </c>
    </row>
    <row r="170" spans="2:15">
      <c r="B170" s="328"/>
      <c r="C170" s="266">
        <f t="shared" si="12"/>
        <v>60</v>
      </c>
      <c r="D170" s="264" t="s">
        <v>249</v>
      </c>
      <c r="E170" s="267" t="s">
        <v>4</v>
      </c>
      <c r="F170" s="270" t="s">
        <v>39</v>
      </c>
      <c r="G170" s="264">
        <v>63</v>
      </c>
      <c r="M170" s="264">
        <v>63</v>
      </c>
      <c r="N170" s="264">
        <v>1</v>
      </c>
      <c r="O170" s="269">
        <v>63</v>
      </c>
    </row>
    <row r="171" spans="2:15">
      <c r="B171" s="328"/>
      <c r="C171" s="266">
        <f t="shared" si="12"/>
        <v>60</v>
      </c>
      <c r="D171" s="264" t="s">
        <v>427</v>
      </c>
      <c r="E171" s="267" t="s">
        <v>8</v>
      </c>
      <c r="F171" s="270" t="s">
        <v>35</v>
      </c>
      <c r="H171" s="264">
        <v>63</v>
      </c>
      <c r="M171" s="264">
        <v>63</v>
      </c>
      <c r="N171" s="264">
        <v>1</v>
      </c>
      <c r="O171" s="269">
        <v>63</v>
      </c>
    </row>
    <row r="172" spans="2:15">
      <c r="B172" s="328"/>
      <c r="C172" s="266">
        <f t="shared" si="12"/>
        <v>62</v>
      </c>
      <c r="D172" s="264" t="s">
        <v>429</v>
      </c>
      <c r="E172" s="267" t="s">
        <v>8</v>
      </c>
      <c r="F172" s="270" t="s">
        <v>19</v>
      </c>
      <c r="H172" s="264">
        <v>62</v>
      </c>
      <c r="M172" s="264">
        <v>62</v>
      </c>
      <c r="N172" s="264">
        <v>1</v>
      </c>
      <c r="O172" s="269">
        <v>62</v>
      </c>
    </row>
    <row r="173" spans="2:15">
      <c r="B173" s="328"/>
      <c r="C173" s="266">
        <f t="shared" si="12"/>
        <v>63</v>
      </c>
      <c r="D173" s="264" t="s">
        <v>431</v>
      </c>
      <c r="E173" s="267" t="s">
        <v>8</v>
      </c>
      <c r="F173" s="270" t="s">
        <v>19</v>
      </c>
      <c r="H173" s="264">
        <v>61</v>
      </c>
      <c r="M173" s="264">
        <v>61</v>
      </c>
      <c r="N173" s="264">
        <v>1</v>
      </c>
      <c r="O173" s="269">
        <v>61</v>
      </c>
    </row>
    <row r="174" spans="2:15">
      <c r="B174" s="328"/>
      <c r="C174" s="266">
        <f t="shared" si="12"/>
        <v>63</v>
      </c>
      <c r="D174" s="264" t="s">
        <v>100</v>
      </c>
      <c r="E174" s="267" t="s">
        <v>8</v>
      </c>
      <c r="F174" s="270" t="s">
        <v>55</v>
      </c>
      <c r="G174" s="264">
        <v>61</v>
      </c>
      <c r="M174" s="264">
        <v>61</v>
      </c>
      <c r="N174" s="264">
        <v>1</v>
      </c>
      <c r="O174" s="269">
        <v>61</v>
      </c>
    </row>
    <row r="175" spans="2:15">
      <c r="B175" s="328"/>
      <c r="C175" s="266">
        <f t="shared" si="12"/>
        <v>65</v>
      </c>
      <c r="D175" s="264" t="s">
        <v>92</v>
      </c>
      <c r="E175" s="267" t="s">
        <v>10</v>
      </c>
      <c r="F175" s="270" t="s">
        <v>55</v>
      </c>
      <c r="G175" s="264">
        <v>60</v>
      </c>
      <c r="M175" s="264">
        <v>60</v>
      </c>
      <c r="N175" s="264">
        <v>1</v>
      </c>
      <c r="O175" s="269">
        <v>60</v>
      </c>
    </row>
    <row r="176" spans="2:15" ht="15">
      <c r="B176" s="328"/>
      <c r="C176" s="266">
        <f t="shared" ref="C176:C178" si="13">RANK(M176,M$111:M$178)</f>
        <v>66</v>
      </c>
      <c r="D176" t="s">
        <v>309</v>
      </c>
      <c r="E176" t="s">
        <v>10</v>
      </c>
      <c r="F176" s="302" t="s">
        <v>46</v>
      </c>
      <c r="G176">
        <v>59</v>
      </c>
      <c r="H176"/>
      <c r="I176"/>
      <c r="J176"/>
      <c r="K176"/>
      <c r="L176" s="302"/>
      <c r="M176">
        <v>59</v>
      </c>
      <c r="N176">
        <v>1</v>
      </c>
      <c r="O176">
        <v>59</v>
      </c>
    </row>
    <row r="177" spans="2:15">
      <c r="C177" s="266">
        <f t="shared" si="13"/>
        <v>67</v>
      </c>
      <c r="D177" s="264" t="s">
        <v>133</v>
      </c>
      <c r="E177" s="267" t="s">
        <v>4</v>
      </c>
      <c r="F177" s="270" t="s">
        <v>15</v>
      </c>
      <c r="G177" s="264">
        <v>58</v>
      </c>
      <c r="M177" s="264">
        <v>58</v>
      </c>
      <c r="N177" s="264">
        <v>1</v>
      </c>
      <c r="O177" s="269">
        <v>58</v>
      </c>
    </row>
    <row r="178" spans="2:15">
      <c r="C178" s="266">
        <f t="shared" si="13"/>
        <v>68</v>
      </c>
      <c r="D178" s="264" t="s">
        <v>310</v>
      </c>
      <c r="E178" s="267" t="s">
        <v>4</v>
      </c>
      <c r="F178" s="270" t="s">
        <v>122</v>
      </c>
      <c r="G178" s="264">
        <v>57</v>
      </c>
      <c r="M178" s="264">
        <v>57</v>
      </c>
      <c r="N178" s="264">
        <v>1</v>
      </c>
      <c r="O178" s="269">
        <v>57</v>
      </c>
    </row>
    <row r="179" spans="2:15" ht="15">
      <c r="C179">
        <f>COUNTA(C111:C178)</f>
        <v>68</v>
      </c>
      <c r="D179">
        <f t="shared" ref="D179:O179" si="14">COUNTA(D111:D178)</f>
        <v>68</v>
      </c>
      <c r="E179">
        <f t="shared" si="14"/>
        <v>68</v>
      </c>
      <c r="F179" s="302">
        <f t="shared" si="14"/>
        <v>68</v>
      </c>
      <c r="G179">
        <f t="shared" si="14"/>
        <v>43</v>
      </c>
      <c r="H179">
        <f t="shared" si="14"/>
        <v>39</v>
      </c>
      <c r="I179">
        <f t="shared" si="14"/>
        <v>0</v>
      </c>
      <c r="J179">
        <f t="shared" si="14"/>
        <v>0</v>
      </c>
      <c r="K179">
        <f t="shared" si="14"/>
        <v>0</v>
      </c>
      <c r="L179" s="302">
        <f t="shared" si="14"/>
        <v>0</v>
      </c>
      <c r="M179">
        <f t="shared" si="14"/>
        <v>68</v>
      </c>
      <c r="N179">
        <f t="shared" si="14"/>
        <v>68</v>
      </c>
      <c r="O179">
        <f t="shared" si="14"/>
        <v>68</v>
      </c>
    </row>
    <row r="180" spans="2:15" ht="15">
      <c r="C180"/>
      <c r="D180"/>
      <c r="E180"/>
      <c r="F180" s="302"/>
      <c r="G180"/>
      <c r="H180"/>
      <c r="I180"/>
      <c r="J180"/>
      <c r="K180"/>
      <c r="L180" s="302"/>
      <c r="M180"/>
      <c r="N180"/>
      <c r="O180"/>
    </row>
    <row r="181" spans="2:15" s="326" customFormat="1" ht="136.5">
      <c r="B181" s="334"/>
      <c r="C181" s="153"/>
      <c r="D181" s="153" t="str">
        <f>D110</f>
        <v>Name</v>
      </c>
      <c r="E181" s="153" t="str">
        <f t="shared" ref="E181:O181" si="15">E110</f>
        <v>Club</v>
      </c>
      <c r="F181" s="337" t="str">
        <f t="shared" si="15"/>
        <v>Age
Class</v>
      </c>
      <c r="G181" s="296" t="str">
        <f t="shared" si="15"/>
        <v>Penrith Beacon</v>
      </c>
      <c r="H181" s="296" t="str">
        <f t="shared" si="15"/>
        <v>Loughrigg (LOC)</v>
      </c>
      <c r="I181" s="296" t="str">
        <f t="shared" si="15"/>
        <v>Lank Rigg (WCOC)</v>
      </c>
      <c r="J181" s="296" t="str">
        <f t="shared" si="15"/>
        <v>Ling Fell (WCOC)</v>
      </c>
      <c r="K181" s="296" t="str">
        <f t="shared" si="15"/>
        <v>Harter Fell (LOC)</v>
      </c>
      <c r="L181" s="338">
        <f t="shared" si="15"/>
        <v>0</v>
      </c>
      <c r="M181" s="296" t="str">
        <f t="shared" si="15"/>
        <v>Galoppen Score</v>
      </c>
      <c r="N181" s="296" t="str">
        <f t="shared" si="15"/>
        <v>Number of Counting Scores</v>
      </c>
      <c r="O181" s="296" t="str">
        <f t="shared" si="15"/>
        <v>Average of Counting Scores</v>
      </c>
    </row>
    <row r="182" spans="2:15" ht="15">
      <c r="B182" s="330" t="s">
        <v>63</v>
      </c>
      <c r="C182" s="266">
        <f>RANK(M182,M$182:M$225)</f>
        <v>1</v>
      </c>
      <c r="D182" t="s">
        <v>58</v>
      </c>
      <c r="E182" t="s">
        <v>4</v>
      </c>
      <c r="F182" s="302" t="s">
        <v>19</v>
      </c>
      <c r="G182">
        <v>98</v>
      </c>
      <c r="H182">
        <v>98</v>
      </c>
      <c r="I182"/>
      <c r="J182" s="1"/>
      <c r="K182"/>
      <c r="L182" s="302"/>
      <c r="M182" s="102">
        <f t="shared" ref="M182:M216" si="16">IFERROR(LARGE($E182:$J182,1),0)+IFERROR(LARGE($E182:$J182,2),0)+IFERROR(LARGE($E182:$J182,3),0)+IFERROR(LARGE($E182:$J182,4),0)</f>
        <v>196</v>
      </c>
      <c r="N182" s="102">
        <f t="shared" ref="N182:N216" si="17">IF(COUNT(G182:L182)&gt;4,4,COUNT(G182:L182))</f>
        <v>2</v>
      </c>
      <c r="O182" s="101">
        <f t="shared" ref="O182:O216" si="18">M182/N182</f>
        <v>98</v>
      </c>
    </row>
    <row r="183" spans="2:15" ht="15">
      <c r="B183" s="330"/>
      <c r="C183" s="266">
        <f>RANK(M183,M$182:M$225)</f>
        <v>2</v>
      </c>
      <c r="D183" t="s">
        <v>53</v>
      </c>
      <c r="E183" t="s">
        <v>8</v>
      </c>
      <c r="F183" s="302" t="s">
        <v>42</v>
      </c>
      <c r="G183">
        <v>96</v>
      </c>
      <c r="H183">
        <v>92</v>
      </c>
      <c r="I183"/>
      <c r="J183" s="1"/>
      <c r="K183" s="1"/>
      <c r="L183" s="339"/>
      <c r="M183" s="102">
        <f t="shared" si="16"/>
        <v>188</v>
      </c>
      <c r="N183" s="102">
        <f t="shared" si="17"/>
        <v>2</v>
      </c>
      <c r="O183" s="101">
        <f t="shared" si="18"/>
        <v>94</v>
      </c>
    </row>
    <row r="184" spans="2:15" ht="15">
      <c r="B184" s="330"/>
      <c r="C184" s="266">
        <f t="shared" ref="C184:C199" si="19">RANK(M182,M$178:M$225)</f>
        <v>1</v>
      </c>
      <c r="D184" t="s">
        <v>96</v>
      </c>
      <c r="E184" t="s">
        <v>8</v>
      </c>
      <c r="F184" s="302" t="s">
        <v>65</v>
      </c>
      <c r="G184">
        <v>99</v>
      </c>
      <c r="H184">
        <v>88</v>
      </c>
      <c r="I184"/>
      <c r="J184" s="1"/>
      <c r="K184" s="1"/>
      <c r="L184" s="339"/>
      <c r="M184" s="102">
        <f t="shared" si="16"/>
        <v>187</v>
      </c>
      <c r="N184" s="102">
        <f t="shared" si="17"/>
        <v>2</v>
      </c>
      <c r="O184" s="101">
        <f t="shared" si="18"/>
        <v>93.5</v>
      </c>
    </row>
    <row r="185" spans="2:15" ht="15">
      <c r="B185" s="330"/>
      <c r="C185" s="266">
        <f t="shared" si="19"/>
        <v>2</v>
      </c>
      <c r="D185" t="s">
        <v>93</v>
      </c>
      <c r="E185" t="s">
        <v>4</v>
      </c>
      <c r="F185" s="302" t="s">
        <v>55</v>
      </c>
      <c r="G185">
        <v>91</v>
      </c>
      <c r="H185">
        <v>95</v>
      </c>
      <c r="I185"/>
      <c r="J185"/>
      <c r="K185"/>
      <c r="L185" s="302"/>
      <c r="M185" s="102">
        <f t="shared" si="16"/>
        <v>186</v>
      </c>
      <c r="N185" s="102">
        <f t="shared" si="17"/>
        <v>2</v>
      </c>
      <c r="O185" s="101">
        <f t="shared" si="18"/>
        <v>93</v>
      </c>
    </row>
    <row r="186" spans="2:15" ht="15">
      <c r="B186" s="330"/>
      <c r="C186" s="266">
        <f t="shared" si="19"/>
        <v>3</v>
      </c>
      <c r="D186" t="s">
        <v>97</v>
      </c>
      <c r="E186" t="s">
        <v>10</v>
      </c>
      <c r="F186" s="302" t="s">
        <v>65</v>
      </c>
      <c r="G186">
        <v>90</v>
      </c>
      <c r="H186">
        <v>85</v>
      </c>
      <c r="I186" s="1"/>
      <c r="J186" s="1"/>
      <c r="K186" s="1"/>
      <c r="L186" s="302"/>
      <c r="M186" s="102">
        <f t="shared" si="16"/>
        <v>175</v>
      </c>
      <c r="N186" s="102">
        <f t="shared" si="17"/>
        <v>2</v>
      </c>
      <c r="O186" s="101">
        <f t="shared" si="18"/>
        <v>87.5</v>
      </c>
    </row>
    <row r="187" spans="2:15" ht="15">
      <c r="B187" s="330"/>
      <c r="C187" s="266">
        <f t="shared" si="19"/>
        <v>4</v>
      </c>
      <c r="D187" t="s">
        <v>298</v>
      </c>
      <c r="E187" t="s">
        <v>8</v>
      </c>
      <c r="F187" s="302" t="s">
        <v>42</v>
      </c>
      <c r="G187">
        <v>86</v>
      </c>
      <c r="H187">
        <v>86</v>
      </c>
      <c r="I187"/>
      <c r="J187" s="1"/>
      <c r="K187" s="1"/>
      <c r="L187" s="302"/>
      <c r="M187" s="102">
        <f t="shared" si="16"/>
        <v>172</v>
      </c>
      <c r="N187" s="102">
        <f t="shared" si="17"/>
        <v>2</v>
      </c>
      <c r="O187" s="101">
        <f t="shared" si="18"/>
        <v>86</v>
      </c>
    </row>
    <row r="188" spans="2:15" ht="15">
      <c r="B188" s="330"/>
      <c r="C188" s="266">
        <f t="shared" si="19"/>
        <v>5</v>
      </c>
      <c r="D188" t="s">
        <v>126</v>
      </c>
      <c r="E188" t="s">
        <v>10</v>
      </c>
      <c r="F188" s="302" t="s">
        <v>35</v>
      </c>
      <c r="G188">
        <v>88</v>
      </c>
      <c r="H188">
        <v>84</v>
      </c>
      <c r="I188"/>
      <c r="J188" s="1"/>
      <c r="K188"/>
      <c r="L188" s="302"/>
      <c r="M188" s="102">
        <f t="shared" si="16"/>
        <v>172</v>
      </c>
      <c r="N188" s="102">
        <f t="shared" si="17"/>
        <v>2</v>
      </c>
      <c r="O188" s="101">
        <f t="shared" si="18"/>
        <v>86</v>
      </c>
    </row>
    <row r="189" spans="2:15" ht="15">
      <c r="B189" s="330"/>
      <c r="C189" s="266">
        <f t="shared" si="19"/>
        <v>6</v>
      </c>
      <c r="D189" t="s">
        <v>180</v>
      </c>
      <c r="E189" t="s">
        <v>8</v>
      </c>
      <c r="F189" s="302" t="s">
        <v>46</v>
      </c>
      <c r="G189">
        <v>76</v>
      </c>
      <c r="H189">
        <v>83</v>
      </c>
      <c r="I189"/>
      <c r="J189"/>
      <c r="K189" s="1"/>
      <c r="L189" s="302"/>
      <c r="M189" s="102">
        <f t="shared" si="16"/>
        <v>159</v>
      </c>
      <c r="N189" s="102">
        <f t="shared" si="17"/>
        <v>2</v>
      </c>
      <c r="O189">
        <f t="shared" si="18"/>
        <v>79.5</v>
      </c>
    </row>
    <row r="190" spans="2:15" ht="15">
      <c r="B190" s="330"/>
      <c r="C190" s="266">
        <f t="shared" si="19"/>
        <v>6</v>
      </c>
      <c r="D190" t="s">
        <v>306</v>
      </c>
      <c r="E190" t="s">
        <v>10</v>
      </c>
      <c r="F190" s="302" t="s">
        <v>42</v>
      </c>
      <c r="G190"/>
      <c r="H190">
        <v>99</v>
      </c>
      <c r="I190"/>
      <c r="J190"/>
      <c r="K190"/>
      <c r="L190" s="302"/>
      <c r="M190" s="102">
        <f t="shared" si="16"/>
        <v>99</v>
      </c>
      <c r="N190" s="102">
        <f t="shared" si="17"/>
        <v>1</v>
      </c>
      <c r="O190">
        <f t="shared" si="18"/>
        <v>99</v>
      </c>
    </row>
    <row r="191" spans="2:15" ht="15">
      <c r="B191" s="330"/>
      <c r="C191" s="266">
        <f t="shared" si="19"/>
        <v>8</v>
      </c>
      <c r="D191" t="s">
        <v>432</v>
      </c>
      <c r="E191" t="s">
        <v>8</v>
      </c>
      <c r="F191" s="302" t="s">
        <v>42</v>
      </c>
      <c r="G191"/>
      <c r="H191">
        <v>97</v>
      </c>
      <c r="I191"/>
      <c r="J191"/>
      <c r="K191"/>
      <c r="L191" s="302"/>
      <c r="M191" s="102">
        <f t="shared" si="16"/>
        <v>97</v>
      </c>
      <c r="N191" s="102">
        <f t="shared" si="17"/>
        <v>1</v>
      </c>
      <c r="O191">
        <f t="shared" si="18"/>
        <v>97</v>
      </c>
    </row>
    <row r="192" spans="2:15" ht="15">
      <c r="B192" s="330"/>
      <c r="C192" s="266">
        <f t="shared" si="19"/>
        <v>9</v>
      </c>
      <c r="D192" t="s">
        <v>54</v>
      </c>
      <c r="E192" t="s">
        <v>10</v>
      </c>
      <c r="F192" s="302" t="s">
        <v>104</v>
      </c>
      <c r="G192">
        <v>97</v>
      </c>
      <c r="H192"/>
      <c r="I192"/>
      <c r="J192" s="1"/>
      <c r="K192" s="1"/>
      <c r="L192" s="339"/>
      <c r="M192" s="102">
        <f t="shared" si="16"/>
        <v>97</v>
      </c>
      <c r="N192" s="102">
        <f t="shared" si="17"/>
        <v>1</v>
      </c>
      <c r="O192" s="101">
        <f t="shared" si="18"/>
        <v>97</v>
      </c>
    </row>
    <row r="193" spans="2:15" ht="15">
      <c r="B193" s="330"/>
      <c r="C193" s="266">
        <f t="shared" si="19"/>
        <v>10</v>
      </c>
      <c r="D193" t="s">
        <v>433</v>
      </c>
      <c r="E193" t="s">
        <v>10</v>
      </c>
      <c r="F193" s="302" t="s">
        <v>65</v>
      </c>
      <c r="G193"/>
      <c r="H193">
        <v>96</v>
      </c>
      <c r="I193"/>
      <c r="J193"/>
      <c r="K193"/>
      <c r="L193" s="302"/>
      <c r="M193" s="102">
        <f t="shared" si="16"/>
        <v>96</v>
      </c>
      <c r="N193" s="102">
        <f t="shared" si="17"/>
        <v>1</v>
      </c>
      <c r="O193">
        <f t="shared" si="18"/>
        <v>96</v>
      </c>
    </row>
    <row r="194" spans="2:15" ht="15">
      <c r="B194" s="330"/>
      <c r="C194" s="266">
        <f t="shared" si="19"/>
        <v>10</v>
      </c>
      <c r="D194" t="s">
        <v>268</v>
      </c>
      <c r="E194" t="s">
        <v>8</v>
      </c>
      <c r="F194" s="302" t="s">
        <v>60</v>
      </c>
      <c r="G194">
        <v>95</v>
      </c>
      <c r="H194"/>
      <c r="I194"/>
      <c r="J194" s="1"/>
      <c r="K194"/>
      <c r="L194" s="339"/>
      <c r="M194" s="102">
        <f t="shared" si="16"/>
        <v>95</v>
      </c>
      <c r="N194" s="102">
        <f t="shared" si="17"/>
        <v>1</v>
      </c>
      <c r="O194" s="101">
        <f t="shared" si="18"/>
        <v>95</v>
      </c>
    </row>
    <row r="195" spans="2:15" ht="15">
      <c r="B195" s="330"/>
      <c r="C195" s="266">
        <f t="shared" si="19"/>
        <v>12</v>
      </c>
      <c r="D195" t="s">
        <v>434</v>
      </c>
      <c r="E195" t="s">
        <v>8</v>
      </c>
      <c r="F195" s="302" t="s">
        <v>42</v>
      </c>
      <c r="G195"/>
      <c r="H195">
        <v>94</v>
      </c>
      <c r="I195"/>
      <c r="J195"/>
      <c r="K195"/>
      <c r="L195" s="302"/>
      <c r="M195" s="102">
        <f t="shared" si="16"/>
        <v>94</v>
      </c>
      <c r="N195" s="102">
        <f t="shared" si="17"/>
        <v>1</v>
      </c>
      <c r="O195">
        <f t="shared" si="18"/>
        <v>94</v>
      </c>
    </row>
    <row r="196" spans="2:15" ht="15">
      <c r="B196" s="330"/>
      <c r="C196" s="266">
        <f t="shared" si="19"/>
        <v>13</v>
      </c>
      <c r="D196" t="s">
        <v>296</v>
      </c>
      <c r="E196" t="s">
        <v>10</v>
      </c>
      <c r="F196" s="302" t="s">
        <v>42</v>
      </c>
      <c r="G196">
        <v>94</v>
      </c>
      <c r="H196"/>
      <c r="I196"/>
      <c r="J196" s="1"/>
      <c r="K196" s="1"/>
      <c r="L196" s="339"/>
      <c r="M196" s="102">
        <f t="shared" si="16"/>
        <v>94</v>
      </c>
      <c r="N196" s="102">
        <f t="shared" si="17"/>
        <v>1</v>
      </c>
      <c r="O196" s="101">
        <f t="shared" si="18"/>
        <v>94</v>
      </c>
    </row>
    <row r="197" spans="2:15" ht="15">
      <c r="B197" s="330"/>
      <c r="C197" s="266">
        <f t="shared" si="19"/>
        <v>14</v>
      </c>
      <c r="D197" t="s">
        <v>435</v>
      </c>
      <c r="E197" t="s">
        <v>4</v>
      </c>
      <c r="F197" s="302" t="s">
        <v>32</v>
      </c>
      <c r="G197"/>
      <c r="H197">
        <v>93</v>
      </c>
      <c r="I197"/>
      <c r="J197"/>
      <c r="K197"/>
      <c r="L197" s="302"/>
      <c r="M197" s="102">
        <f t="shared" si="16"/>
        <v>93</v>
      </c>
      <c r="N197" s="102">
        <f t="shared" si="17"/>
        <v>1</v>
      </c>
      <c r="O197">
        <f t="shared" si="18"/>
        <v>93</v>
      </c>
    </row>
    <row r="198" spans="2:15" ht="15">
      <c r="B198" s="330"/>
      <c r="C198" s="266">
        <f t="shared" si="19"/>
        <v>14</v>
      </c>
      <c r="D198" t="s">
        <v>297</v>
      </c>
      <c r="E198" t="s">
        <v>10</v>
      </c>
      <c r="F198" s="302" t="s">
        <v>35</v>
      </c>
      <c r="G198">
        <v>93</v>
      </c>
      <c r="H198"/>
      <c r="I198"/>
      <c r="J198" s="1"/>
      <c r="K198" s="1"/>
      <c r="L198" s="339"/>
      <c r="M198" s="102">
        <f t="shared" si="16"/>
        <v>93</v>
      </c>
      <c r="N198" s="102">
        <f t="shared" si="17"/>
        <v>1</v>
      </c>
      <c r="O198" s="101">
        <f t="shared" si="18"/>
        <v>93</v>
      </c>
    </row>
    <row r="199" spans="2:15" ht="15">
      <c r="B199" s="330"/>
      <c r="C199" s="266">
        <f t="shared" si="19"/>
        <v>16</v>
      </c>
      <c r="D199" t="s">
        <v>117</v>
      </c>
      <c r="E199" t="s">
        <v>10</v>
      </c>
      <c r="F199" s="302" t="s">
        <v>68</v>
      </c>
      <c r="G199">
        <v>92</v>
      </c>
      <c r="H199"/>
      <c r="I199"/>
      <c r="J199" s="1"/>
      <c r="K199" s="1"/>
      <c r="L199" s="302"/>
      <c r="M199" s="102">
        <f t="shared" si="16"/>
        <v>92</v>
      </c>
      <c r="N199" s="102">
        <f t="shared" si="17"/>
        <v>1</v>
      </c>
      <c r="O199" s="101">
        <f t="shared" si="18"/>
        <v>92</v>
      </c>
    </row>
    <row r="200" spans="2:15" ht="15">
      <c r="B200" s="330"/>
      <c r="C200" s="266">
        <f t="shared" ref="C200:C211" si="20">RANK(M198,M$178:M$225)</f>
        <v>16</v>
      </c>
      <c r="D200" t="s">
        <v>436</v>
      </c>
      <c r="E200" t="s">
        <v>8</v>
      </c>
      <c r="F200" s="302" t="s">
        <v>55</v>
      </c>
      <c r="G200"/>
      <c r="H200">
        <v>91</v>
      </c>
      <c r="I200"/>
      <c r="J200"/>
      <c r="K200"/>
      <c r="L200" s="302"/>
      <c r="M200" s="102">
        <f t="shared" si="16"/>
        <v>91</v>
      </c>
      <c r="N200" s="102">
        <f t="shared" si="17"/>
        <v>1</v>
      </c>
      <c r="O200">
        <f t="shared" si="18"/>
        <v>91</v>
      </c>
    </row>
    <row r="201" spans="2:15" ht="15">
      <c r="B201" s="330"/>
      <c r="C201" s="266">
        <f t="shared" si="20"/>
        <v>18</v>
      </c>
      <c r="D201" t="s">
        <v>133</v>
      </c>
      <c r="E201" t="s">
        <v>4</v>
      </c>
      <c r="F201" s="302" t="s">
        <v>15</v>
      </c>
      <c r="G201"/>
      <c r="H201">
        <v>90</v>
      </c>
      <c r="I201"/>
      <c r="J201"/>
      <c r="K201"/>
      <c r="L201" s="302"/>
      <c r="M201" s="102">
        <f t="shared" si="16"/>
        <v>90</v>
      </c>
      <c r="N201" s="102">
        <f t="shared" si="17"/>
        <v>1</v>
      </c>
      <c r="O201">
        <f t="shared" si="18"/>
        <v>90</v>
      </c>
    </row>
    <row r="202" spans="2:15" ht="15">
      <c r="B202" s="330"/>
      <c r="C202" s="266">
        <f t="shared" si="20"/>
        <v>19</v>
      </c>
      <c r="D202" t="s">
        <v>236</v>
      </c>
      <c r="E202" t="s">
        <v>8</v>
      </c>
      <c r="F202" s="302" t="s">
        <v>269</v>
      </c>
      <c r="G202">
        <v>89</v>
      </c>
      <c r="H202"/>
      <c r="I202"/>
      <c r="J202" s="1"/>
      <c r="K202"/>
      <c r="L202" s="302"/>
      <c r="M202" s="102">
        <f t="shared" si="16"/>
        <v>89</v>
      </c>
      <c r="N202" s="102">
        <f t="shared" si="17"/>
        <v>1</v>
      </c>
      <c r="O202" s="101">
        <f t="shared" si="18"/>
        <v>89</v>
      </c>
    </row>
    <row r="203" spans="2:15" ht="15">
      <c r="B203" s="330"/>
      <c r="C203" s="266">
        <f t="shared" si="20"/>
        <v>20</v>
      </c>
      <c r="D203" t="s">
        <v>437</v>
      </c>
      <c r="E203" t="s">
        <v>8</v>
      </c>
      <c r="F203" s="302" t="s">
        <v>65</v>
      </c>
      <c r="G203"/>
      <c r="H203">
        <v>89</v>
      </c>
      <c r="I203"/>
      <c r="J203"/>
      <c r="K203"/>
      <c r="L203" s="302"/>
      <c r="M203" s="102">
        <f t="shared" si="16"/>
        <v>89</v>
      </c>
      <c r="N203" s="102">
        <f t="shared" si="17"/>
        <v>1</v>
      </c>
      <c r="O203">
        <f t="shared" si="18"/>
        <v>89</v>
      </c>
    </row>
    <row r="204" spans="2:15" ht="15">
      <c r="B204" s="330"/>
      <c r="C204" s="266">
        <f t="shared" si="20"/>
        <v>21</v>
      </c>
      <c r="D204" t="s">
        <v>172</v>
      </c>
      <c r="E204" t="s">
        <v>4</v>
      </c>
      <c r="F204" s="302" t="s">
        <v>42</v>
      </c>
      <c r="G204">
        <v>87</v>
      </c>
      <c r="H204"/>
      <c r="I204"/>
      <c r="J204"/>
      <c r="K204"/>
      <c r="L204" s="302"/>
      <c r="M204" s="102">
        <f t="shared" si="16"/>
        <v>87</v>
      </c>
      <c r="N204" s="102">
        <f t="shared" si="17"/>
        <v>1</v>
      </c>
      <c r="O204" s="101">
        <f t="shared" si="18"/>
        <v>87</v>
      </c>
    </row>
    <row r="205" spans="2:15" ht="15">
      <c r="B205" s="330"/>
      <c r="C205" s="266">
        <f t="shared" si="20"/>
        <v>21</v>
      </c>
      <c r="D205" t="s">
        <v>438</v>
      </c>
      <c r="E205" t="s">
        <v>8</v>
      </c>
      <c r="F205" s="302" t="s">
        <v>104</v>
      </c>
      <c r="G205"/>
      <c r="H205">
        <v>87</v>
      </c>
      <c r="I205"/>
      <c r="J205"/>
      <c r="K205"/>
      <c r="L205" s="302"/>
      <c r="M205" s="102">
        <f t="shared" si="16"/>
        <v>87</v>
      </c>
      <c r="N205" s="102">
        <f t="shared" si="17"/>
        <v>1</v>
      </c>
      <c r="O205">
        <f t="shared" si="18"/>
        <v>87</v>
      </c>
    </row>
    <row r="206" spans="2:15" ht="15">
      <c r="B206" s="330"/>
      <c r="C206" s="266">
        <f t="shared" si="20"/>
        <v>23</v>
      </c>
      <c r="D206" t="s">
        <v>299</v>
      </c>
      <c r="E206" t="s">
        <v>10</v>
      </c>
      <c r="F206" s="302" t="s">
        <v>18</v>
      </c>
      <c r="G206">
        <v>85</v>
      </c>
      <c r="H206"/>
      <c r="I206"/>
      <c r="J206"/>
      <c r="K206"/>
      <c r="L206" s="339"/>
      <c r="M206" s="102">
        <f t="shared" si="16"/>
        <v>85</v>
      </c>
      <c r="N206" s="102">
        <f t="shared" si="17"/>
        <v>1</v>
      </c>
      <c r="O206" s="101">
        <f t="shared" si="18"/>
        <v>85</v>
      </c>
    </row>
    <row r="207" spans="2:15" ht="15">
      <c r="B207" s="330"/>
      <c r="C207" s="266">
        <f t="shared" si="20"/>
        <v>23</v>
      </c>
      <c r="D207" t="s">
        <v>59</v>
      </c>
      <c r="E207" t="s">
        <v>4</v>
      </c>
      <c r="F207" s="302" t="s">
        <v>55</v>
      </c>
      <c r="G207">
        <v>84</v>
      </c>
      <c r="H207"/>
      <c r="I207"/>
      <c r="J207"/>
      <c r="K207"/>
      <c r="L207" s="302"/>
      <c r="M207" s="102">
        <f t="shared" si="16"/>
        <v>84</v>
      </c>
      <c r="N207" s="102">
        <f t="shared" si="17"/>
        <v>1</v>
      </c>
      <c r="O207">
        <f t="shared" si="18"/>
        <v>84</v>
      </c>
    </row>
    <row r="208" spans="2:15" ht="15">
      <c r="B208" s="330"/>
      <c r="C208" s="266">
        <f t="shared" si="20"/>
        <v>25</v>
      </c>
      <c r="D208" t="s">
        <v>98</v>
      </c>
      <c r="E208" t="s">
        <v>10</v>
      </c>
      <c r="F208" s="302" t="s">
        <v>104</v>
      </c>
      <c r="G208">
        <v>83</v>
      </c>
      <c r="H208"/>
      <c r="I208"/>
      <c r="J208"/>
      <c r="K208" s="1"/>
      <c r="L208" s="339"/>
      <c r="M208" s="102">
        <f t="shared" si="16"/>
        <v>83</v>
      </c>
      <c r="N208" s="102">
        <f t="shared" si="17"/>
        <v>1</v>
      </c>
      <c r="O208">
        <f t="shared" si="18"/>
        <v>83</v>
      </c>
    </row>
    <row r="209" spans="2:15" ht="15">
      <c r="B209" s="330"/>
      <c r="C209" s="266">
        <f t="shared" si="20"/>
        <v>26</v>
      </c>
      <c r="D209" t="s">
        <v>248</v>
      </c>
      <c r="E209" t="s">
        <v>8</v>
      </c>
      <c r="F209" s="302" t="s">
        <v>35</v>
      </c>
      <c r="G209">
        <v>82</v>
      </c>
      <c r="H209"/>
      <c r="I209"/>
      <c r="J209"/>
      <c r="K209"/>
      <c r="L209" s="302"/>
      <c r="M209" s="102">
        <f t="shared" si="16"/>
        <v>82</v>
      </c>
      <c r="N209" s="102">
        <f t="shared" si="17"/>
        <v>1</v>
      </c>
      <c r="O209">
        <f t="shared" si="18"/>
        <v>82</v>
      </c>
    </row>
    <row r="210" spans="2:15" ht="15">
      <c r="B210" s="330"/>
      <c r="C210" s="266">
        <f t="shared" si="20"/>
        <v>27</v>
      </c>
      <c r="D210" t="s">
        <v>300</v>
      </c>
      <c r="E210" t="s">
        <v>8</v>
      </c>
      <c r="F210" s="302" t="s">
        <v>19</v>
      </c>
      <c r="G210">
        <v>81</v>
      </c>
      <c r="H210"/>
      <c r="I210"/>
      <c r="J210"/>
      <c r="K210" s="1"/>
      <c r="L210" s="339"/>
      <c r="M210" s="102">
        <f t="shared" si="16"/>
        <v>81</v>
      </c>
      <c r="N210" s="102">
        <f t="shared" si="17"/>
        <v>1</v>
      </c>
      <c r="O210">
        <f t="shared" si="18"/>
        <v>81</v>
      </c>
    </row>
    <row r="211" spans="2:15" ht="15">
      <c r="B211" s="330"/>
      <c r="C211" s="266">
        <f t="shared" si="20"/>
        <v>28</v>
      </c>
      <c r="D211" t="s">
        <v>120</v>
      </c>
      <c r="E211" t="s">
        <v>10</v>
      </c>
      <c r="F211" s="302" t="s">
        <v>269</v>
      </c>
      <c r="G211">
        <v>80</v>
      </c>
      <c r="H211"/>
      <c r="I211"/>
      <c r="J211"/>
      <c r="K211" s="1"/>
      <c r="L211" s="339"/>
      <c r="M211" s="102">
        <f t="shared" si="16"/>
        <v>80</v>
      </c>
      <c r="N211" s="102">
        <f t="shared" si="17"/>
        <v>1</v>
      </c>
      <c r="O211">
        <f t="shared" si="18"/>
        <v>80</v>
      </c>
    </row>
    <row r="212" spans="2:15" ht="15">
      <c r="B212" s="330"/>
      <c r="C212" s="266">
        <f>RANK(M198,M$178:M$225)</f>
        <v>16</v>
      </c>
      <c r="D212" t="s">
        <v>301</v>
      </c>
      <c r="E212" t="s">
        <v>10</v>
      </c>
      <c r="F212" s="302" t="s">
        <v>42</v>
      </c>
      <c r="G212">
        <v>79</v>
      </c>
      <c r="H212"/>
      <c r="I212"/>
      <c r="J212"/>
      <c r="K212"/>
      <c r="L212" s="302"/>
      <c r="M212" s="102">
        <f t="shared" si="16"/>
        <v>79</v>
      </c>
      <c r="N212" s="102">
        <f t="shared" si="17"/>
        <v>1</v>
      </c>
      <c r="O212">
        <f t="shared" si="18"/>
        <v>79</v>
      </c>
    </row>
    <row r="213" spans="2:15" ht="15">
      <c r="B213" s="330"/>
      <c r="C213" s="266">
        <f>RANK(M199,M$178:M$225)</f>
        <v>18</v>
      </c>
      <c r="D213" t="s">
        <v>94</v>
      </c>
      <c r="E213" t="s">
        <v>8</v>
      </c>
      <c r="F213" s="302" t="s">
        <v>68</v>
      </c>
      <c r="G213">
        <v>78</v>
      </c>
      <c r="H213"/>
      <c r="I213"/>
      <c r="J213"/>
      <c r="K213"/>
      <c r="L213" s="339"/>
      <c r="M213" s="102">
        <f t="shared" si="16"/>
        <v>78</v>
      </c>
      <c r="N213" s="102">
        <f t="shared" si="17"/>
        <v>1</v>
      </c>
      <c r="O213">
        <f t="shared" si="18"/>
        <v>78</v>
      </c>
    </row>
    <row r="214" spans="2:15" ht="15">
      <c r="B214" s="330"/>
      <c r="C214" s="266">
        <f t="shared" ref="C214:C227" si="21">RANK(M212,M$178:M$225)</f>
        <v>31</v>
      </c>
      <c r="D214" t="s">
        <v>177</v>
      </c>
      <c r="E214" t="s">
        <v>4</v>
      </c>
      <c r="F214" s="302" t="s">
        <v>38</v>
      </c>
      <c r="G214">
        <v>77</v>
      </c>
      <c r="H214"/>
      <c r="I214"/>
      <c r="J214"/>
      <c r="K214"/>
      <c r="L214" s="302"/>
      <c r="M214" s="102">
        <f t="shared" si="16"/>
        <v>77</v>
      </c>
      <c r="N214" s="102">
        <f t="shared" si="17"/>
        <v>1</v>
      </c>
      <c r="O214">
        <f t="shared" si="18"/>
        <v>77</v>
      </c>
    </row>
    <row r="215" spans="2:15" ht="15">
      <c r="B215" s="330"/>
      <c r="C215" s="266">
        <f t="shared" si="21"/>
        <v>32</v>
      </c>
      <c r="D215" t="s">
        <v>302</v>
      </c>
      <c r="E215" t="s">
        <v>10</v>
      </c>
      <c r="F215" s="302" t="s">
        <v>55</v>
      </c>
      <c r="G215">
        <v>75</v>
      </c>
      <c r="H215"/>
      <c r="I215"/>
      <c r="J215"/>
      <c r="K215" s="1"/>
      <c r="L215" s="302"/>
      <c r="M215" s="102">
        <f t="shared" si="16"/>
        <v>75</v>
      </c>
      <c r="N215" s="102">
        <f t="shared" si="17"/>
        <v>1</v>
      </c>
      <c r="O215">
        <f t="shared" si="18"/>
        <v>75</v>
      </c>
    </row>
    <row r="216" spans="2:15" ht="15">
      <c r="B216" s="330"/>
      <c r="C216" s="266">
        <f t="shared" si="21"/>
        <v>33</v>
      </c>
      <c r="D216" t="s">
        <v>99</v>
      </c>
      <c r="E216" t="s">
        <v>10</v>
      </c>
      <c r="F216" s="302" t="s">
        <v>104</v>
      </c>
      <c r="G216">
        <v>74</v>
      </c>
      <c r="H216"/>
      <c r="I216"/>
      <c r="J216"/>
      <c r="K216"/>
      <c r="L216" s="302"/>
      <c r="M216" s="102">
        <f t="shared" si="16"/>
        <v>74</v>
      </c>
      <c r="N216" s="102">
        <f t="shared" si="17"/>
        <v>1</v>
      </c>
      <c r="O216">
        <f t="shared" si="18"/>
        <v>74</v>
      </c>
    </row>
    <row r="217" spans="2:15">
      <c r="B217" s="330"/>
      <c r="C217" s="266">
        <f t="shared" si="21"/>
        <v>34</v>
      </c>
    </row>
    <row r="218" spans="2:15">
      <c r="B218" s="330"/>
      <c r="C218" s="266">
        <f t="shared" si="21"/>
        <v>35</v>
      </c>
    </row>
    <row r="219" spans="2:15">
      <c r="B219" s="330"/>
      <c r="C219" s="266" t="e">
        <f t="shared" si="21"/>
        <v>#N/A</v>
      </c>
    </row>
    <row r="220" spans="2:15">
      <c r="B220" s="330"/>
      <c r="C220" s="266" t="e">
        <f t="shared" si="21"/>
        <v>#N/A</v>
      </c>
    </row>
    <row r="221" spans="2:15">
      <c r="B221" s="330"/>
      <c r="C221" s="266" t="e">
        <f t="shared" si="21"/>
        <v>#N/A</v>
      </c>
    </row>
    <row r="222" spans="2:15">
      <c r="B222" s="330"/>
      <c r="C222" s="266" t="e">
        <f t="shared" si="21"/>
        <v>#N/A</v>
      </c>
    </row>
    <row r="223" spans="2:15">
      <c r="B223" s="330"/>
      <c r="C223" s="266" t="e">
        <f t="shared" si="21"/>
        <v>#N/A</v>
      </c>
    </row>
    <row r="224" spans="2:15">
      <c r="B224" s="330"/>
      <c r="C224" s="266" t="e">
        <f t="shared" si="21"/>
        <v>#N/A</v>
      </c>
    </row>
    <row r="225" spans="2:16">
      <c r="B225" s="330"/>
      <c r="C225" s="266" t="e">
        <f t="shared" si="21"/>
        <v>#N/A</v>
      </c>
    </row>
    <row r="226" spans="2:16">
      <c r="B226" s="330"/>
      <c r="C226" s="266" t="e">
        <f t="shared" si="21"/>
        <v>#N/A</v>
      </c>
    </row>
    <row r="227" spans="2:16">
      <c r="B227" s="330"/>
      <c r="C227" s="266" t="e">
        <f t="shared" si="21"/>
        <v>#N/A</v>
      </c>
    </row>
    <row r="228" spans="2:16" ht="15">
      <c r="B228" s="330"/>
      <c r="C228">
        <f>COUNTA(C182:C227)</f>
        <v>46</v>
      </c>
      <c r="D228">
        <f t="shared" ref="D228:O228" si="22">COUNTA(D182:D227)</f>
        <v>35</v>
      </c>
      <c r="E228">
        <f t="shared" si="22"/>
        <v>35</v>
      </c>
      <c r="F228" s="302">
        <f t="shared" si="22"/>
        <v>35</v>
      </c>
      <c r="G228">
        <f t="shared" si="22"/>
        <v>26</v>
      </c>
      <c r="H228">
        <f t="shared" si="22"/>
        <v>17</v>
      </c>
      <c r="I228">
        <f t="shared" si="22"/>
        <v>0</v>
      </c>
      <c r="J228">
        <f t="shared" si="22"/>
        <v>0</v>
      </c>
      <c r="K228">
        <f t="shared" si="22"/>
        <v>0</v>
      </c>
      <c r="L228" s="302">
        <f t="shared" si="22"/>
        <v>0</v>
      </c>
      <c r="M228">
        <f t="shared" si="22"/>
        <v>35</v>
      </c>
      <c r="N228">
        <f t="shared" si="22"/>
        <v>35</v>
      </c>
      <c r="O228">
        <f t="shared" si="22"/>
        <v>35</v>
      </c>
    </row>
    <row r="229" spans="2:16" ht="15">
      <c r="B229" s="330"/>
      <c r="C229"/>
    </row>
    <row r="230" spans="2:16" ht="160.5">
      <c r="C230" s="266"/>
      <c r="D230" s="326" t="str">
        <f>D181</f>
        <v>Name</v>
      </c>
      <c r="E230" s="326" t="str">
        <f t="shared" ref="E230:P230" si="23">E181</f>
        <v>Club</v>
      </c>
      <c r="F230" s="335" t="str">
        <f t="shared" si="23"/>
        <v>Age
Class</v>
      </c>
      <c r="G230" s="298" t="str">
        <f t="shared" si="23"/>
        <v>Penrith Beacon</v>
      </c>
      <c r="H230" s="298" t="str">
        <f t="shared" si="23"/>
        <v>Loughrigg (LOC)</v>
      </c>
      <c r="I230" s="298" t="str">
        <f t="shared" si="23"/>
        <v>Lank Rigg (WCOC)</v>
      </c>
      <c r="J230" s="298" t="str">
        <f t="shared" si="23"/>
        <v>Ling Fell (WCOC)</v>
      </c>
      <c r="K230" s="298" t="str">
        <f t="shared" si="23"/>
        <v>Harter Fell (LOC)</v>
      </c>
      <c r="L230" s="300">
        <f t="shared" si="23"/>
        <v>0</v>
      </c>
      <c r="M230" s="298" t="str">
        <f t="shared" si="23"/>
        <v>Galoppen Score</v>
      </c>
      <c r="N230" s="298" t="str">
        <f t="shared" si="23"/>
        <v>Number of Counting Scores</v>
      </c>
      <c r="O230" s="298" t="str">
        <f t="shared" si="23"/>
        <v>Average of Counting Scores</v>
      </c>
      <c r="P230" s="326">
        <f t="shared" si="23"/>
        <v>0</v>
      </c>
    </row>
    <row r="231" spans="2:16" ht="15">
      <c r="B231" s="331" t="s">
        <v>440</v>
      </c>
      <c r="C231" s="266">
        <f>RANK(M231,M$231:M$245)</f>
        <v>1</v>
      </c>
      <c r="D231" s="288" t="s">
        <v>439</v>
      </c>
      <c r="E231" s="288" t="s">
        <v>8</v>
      </c>
      <c r="F231" s="336" t="s">
        <v>38</v>
      </c>
      <c r="G231" s="290"/>
      <c r="H231" s="288">
        <v>99</v>
      </c>
      <c r="I231"/>
      <c r="J231"/>
      <c r="K231"/>
      <c r="L231" s="302"/>
      <c r="M231" s="102">
        <f>IFERROR(LARGE($E231:$J231,1),0)+IFERROR(LARGE($E231:$J231,2),0)+IFERROR(LARGE($E231:$J231,3),0)+IFERROR(LARGE($E231:$J231,4),0)</f>
        <v>99</v>
      </c>
      <c r="N231" s="102">
        <f>IF(COUNT(G231:L231)&gt;4,4,COUNT(G231:L231))</f>
        <v>1</v>
      </c>
      <c r="O231" s="101">
        <f>M231/N231</f>
        <v>99</v>
      </c>
    </row>
    <row r="232" spans="2:16" ht="15">
      <c r="B232" s="331"/>
      <c r="C232" s="266">
        <f t="shared" ref="C232:C245" si="24">RANK(M232,M$231:M$245)</f>
        <v>2</v>
      </c>
      <c r="D232" s="288" t="s">
        <v>99</v>
      </c>
      <c r="E232" s="288" t="s">
        <v>10</v>
      </c>
      <c r="F232" s="336" t="s">
        <v>104</v>
      </c>
      <c r="G232" s="290"/>
      <c r="H232" s="288">
        <v>98</v>
      </c>
      <c r="I232"/>
      <c r="J232"/>
      <c r="K232"/>
      <c r="L232" s="302"/>
      <c r="M232" s="102">
        <f>IFERROR(LARGE($E232:$J232,1),0)+IFERROR(LARGE($E232:$J232,2),0)+IFERROR(LARGE($E232:$J232,3),0)+IFERROR(LARGE($E232:$J232,4),0)</f>
        <v>98</v>
      </c>
      <c r="N232" s="102">
        <f>IF(COUNT(G232:L232)&gt;4,4,COUNT(G232:L232))</f>
        <v>1</v>
      </c>
      <c r="O232" s="101">
        <f>M232/N232</f>
        <v>98</v>
      </c>
    </row>
    <row r="233" spans="2:16">
      <c r="B233" s="331"/>
      <c r="C233" s="266" t="e">
        <f t="shared" si="24"/>
        <v>#N/A</v>
      </c>
    </row>
    <row r="234" spans="2:16">
      <c r="B234" s="331"/>
      <c r="C234" s="266" t="e">
        <f t="shared" si="24"/>
        <v>#N/A</v>
      </c>
    </row>
    <row r="235" spans="2:16">
      <c r="B235" s="331"/>
      <c r="C235" s="266" t="e">
        <f t="shared" si="24"/>
        <v>#N/A</v>
      </c>
    </row>
    <row r="236" spans="2:16">
      <c r="B236" s="331"/>
      <c r="C236" s="266" t="e">
        <f t="shared" si="24"/>
        <v>#N/A</v>
      </c>
    </row>
    <row r="237" spans="2:16">
      <c r="B237" s="331"/>
      <c r="C237" s="266" t="e">
        <f t="shared" si="24"/>
        <v>#N/A</v>
      </c>
    </row>
    <row r="238" spans="2:16">
      <c r="B238" s="331"/>
      <c r="C238" s="266" t="e">
        <f t="shared" si="24"/>
        <v>#N/A</v>
      </c>
    </row>
    <row r="239" spans="2:16">
      <c r="B239" s="331"/>
      <c r="C239" s="266" t="e">
        <f t="shared" si="24"/>
        <v>#N/A</v>
      </c>
    </row>
    <row r="240" spans="2:16">
      <c r="B240" s="331"/>
      <c r="C240" s="266" t="e">
        <f t="shared" si="24"/>
        <v>#N/A</v>
      </c>
    </row>
    <row r="241" spans="2:15">
      <c r="B241" s="331"/>
      <c r="C241" s="266" t="e">
        <f t="shared" si="24"/>
        <v>#N/A</v>
      </c>
    </row>
    <row r="242" spans="2:15">
      <c r="B242" s="331"/>
      <c r="C242" s="266" t="e">
        <f t="shared" si="24"/>
        <v>#N/A</v>
      </c>
    </row>
    <row r="243" spans="2:15">
      <c r="B243" s="331"/>
      <c r="C243" s="266" t="e">
        <f t="shared" si="24"/>
        <v>#N/A</v>
      </c>
    </row>
    <row r="244" spans="2:15">
      <c r="B244" s="331"/>
      <c r="C244" s="266" t="e">
        <f t="shared" si="24"/>
        <v>#N/A</v>
      </c>
    </row>
    <row r="245" spans="2:15">
      <c r="B245" s="331"/>
      <c r="C245" s="266" t="e">
        <f t="shared" si="24"/>
        <v>#N/A</v>
      </c>
    </row>
    <row r="246" spans="2:15">
      <c r="C246" s="266"/>
    </row>
    <row r="247" spans="2:15" s="347" customFormat="1" ht="105" customHeight="1">
      <c r="B247" s="265"/>
      <c r="C247" s="343"/>
      <c r="D247" s="344" t="str">
        <f>D230</f>
        <v>Name</v>
      </c>
      <c r="E247" s="344" t="str">
        <f t="shared" ref="E247:O247" si="25">E230</f>
        <v>Club</v>
      </c>
      <c r="F247" s="345" t="str">
        <f t="shared" si="25"/>
        <v>Age
Class</v>
      </c>
      <c r="G247" s="327" t="str">
        <f t="shared" si="25"/>
        <v>Penrith Beacon</v>
      </c>
      <c r="H247" s="327" t="str">
        <f t="shared" si="25"/>
        <v>Loughrigg (LOC)</v>
      </c>
      <c r="I247" s="327" t="str">
        <f t="shared" si="25"/>
        <v>Lank Rigg (WCOC)</v>
      </c>
      <c r="J247" s="327" t="str">
        <f t="shared" si="25"/>
        <v>Ling Fell (WCOC)</v>
      </c>
      <c r="K247" s="327" t="str">
        <f t="shared" si="25"/>
        <v>Harter Fell (LOC)</v>
      </c>
      <c r="L247" s="346">
        <f t="shared" si="25"/>
        <v>0</v>
      </c>
      <c r="M247" s="327" t="str">
        <f t="shared" si="25"/>
        <v>Galoppen Score</v>
      </c>
      <c r="N247" s="327" t="str">
        <f t="shared" si="25"/>
        <v>Number of Counting Scores</v>
      </c>
      <c r="O247" s="327" t="str">
        <f t="shared" si="25"/>
        <v>Average of Counting Scores</v>
      </c>
    </row>
    <row r="248" spans="2:15" ht="15">
      <c r="B248" s="329" t="s">
        <v>111</v>
      </c>
      <c r="C248" s="266">
        <f t="shared" ref="C248:C262" si="26">RANK(M248,M$248:M$265)</f>
        <v>1</v>
      </c>
      <c r="D248" t="s">
        <v>169</v>
      </c>
      <c r="E248" t="s">
        <v>4</v>
      </c>
      <c r="F248" s="302" t="s">
        <v>62</v>
      </c>
      <c r="G248">
        <v>98</v>
      </c>
      <c r="H248">
        <v>99</v>
      </c>
      <c r="I248"/>
      <c r="J248"/>
      <c r="K248" s="1"/>
      <c r="L248" s="302"/>
      <c r="M248" s="102">
        <f>IFERROR(LARGE($E248:$J248,1),0)+IFERROR(LARGE($E248:$J248,2),0)+IFERROR(LARGE($E248:$J248,3),0)+IFERROR(LARGE($E248:$J248,4),0)</f>
        <v>197</v>
      </c>
      <c r="N248" s="102">
        <f>IF(COUNT(G248:L248)&gt;4,4,COUNT(G248:L248))</f>
        <v>2</v>
      </c>
      <c r="O248" s="101">
        <f>M248/N248</f>
        <v>98.5</v>
      </c>
    </row>
    <row r="249" spans="2:15" ht="15">
      <c r="B249" s="329"/>
      <c r="C249" s="266">
        <f t="shared" si="26"/>
        <v>2</v>
      </c>
      <c r="D249" t="s">
        <v>185</v>
      </c>
      <c r="E249" t="s">
        <v>4</v>
      </c>
      <c r="F249" s="302" t="s">
        <v>62</v>
      </c>
      <c r="G249">
        <v>99</v>
      </c>
      <c r="H249"/>
      <c r="I249"/>
      <c r="J249" s="1"/>
      <c r="K249" s="1"/>
      <c r="L249" s="302"/>
      <c r="M249" s="102">
        <f>IFERROR(LARGE($E249:$J249,1),0)+IFERROR(LARGE($E249:$J249,2),0)+IFERROR(LARGE($E249:$J249,3),0)+IFERROR(LARGE($E249:$J249,4),0)</f>
        <v>99</v>
      </c>
      <c r="N249" s="102">
        <f>IF(COUNT(G249:L249)&gt;4,4,COUNT(G249:L249))</f>
        <v>1</v>
      </c>
      <c r="O249" s="101">
        <f>M249/N249</f>
        <v>99</v>
      </c>
    </row>
    <row r="250" spans="2:15" ht="15">
      <c r="B250" s="329"/>
      <c r="C250" s="266">
        <f t="shared" si="26"/>
        <v>3</v>
      </c>
      <c r="D250" s="288" t="s">
        <v>441</v>
      </c>
      <c r="E250" s="288" t="s">
        <v>4</v>
      </c>
      <c r="F250" s="336" t="s">
        <v>64</v>
      </c>
      <c r="G250" s="290"/>
      <c r="H250" s="288">
        <v>98</v>
      </c>
      <c r="I250"/>
      <c r="J250"/>
      <c r="K250"/>
      <c r="L250" s="302"/>
      <c r="M250" s="102">
        <f>IFERROR(LARGE($E250:$J250,1),0)+IFERROR(LARGE($E250:$J250,2),0)+IFERROR(LARGE($E250:$J250,3),0)+IFERROR(LARGE($E250:$J250,4),0)</f>
        <v>98</v>
      </c>
      <c r="N250" s="102">
        <f>IF(COUNT(G250:L250)&gt;4,4,COUNT(G250:L250))</f>
        <v>1</v>
      </c>
      <c r="O250" s="101">
        <f>M250/N250</f>
        <v>98</v>
      </c>
    </row>
    <row r="251" spans="2:15" ht="15">
      <c r="B251" s="329"/>
      <c r="C251" s="266">
        <f t="shared" si="26"/>
        <v>4</v>
      </c>
      <c r="D251" t="s">
        <v>84</v>
      </c>
      <c r="E251" t="s">
        <v>4</v>
      </c>
      <c r="F251" s="302" t="s">
        <v>64</v>
      </c>
      <c r="G251">
        <v>97</v>
      </c>
      <c r="H251"/>
      <c r="I251"/>
      <c r="J251"/>
      <c r="K251" s="1"/>
      <c r="L251" s="302"/>
      <c r="M251" s="102">
        <f>IFERROR(LARGE($E251:$J251,1),0)+IFERROR(LARGE($E251:$J251,2),0)+IFERROR(LARGE($E251:$J251,3),0)+IFERROR(LARGE($E251:$J251,4),0)</f>
        <v>97</v>
      </c>
      <c r="N251" s="102">
        <f>IF(COUNT(G251:L251)&gt;4,4,COUNT(G251:L251))</f>
        <v>1</v>
      </c>
      <c r="O251" s="101">
        <f>M251/N251</f>
        <v>97</v>
      </c>
    </row>
    <row r="252" spans="2:15" ht="15">
      <c r="B252" s="329"/>
      <c r="C252" s="266">
        <f t="shared" si="26"/>
        <v>5</v>
      </c>
      <c r="D252" t="s">
        <v>259</v>
      </c>
      <c r="E252" t="s">
        <v>4</v>
      </c>
      <c r="F252" s="302" t="s">
        <v>38</v>
      </c>
      <c r="G252">
        <v>96</v>
      </c>
      <c r="H252"/>
      <c r="I252"/>
      <c r="J252"/>
      <c r="K252"/>
      <c r="L252" s="302"/>
      <c r="M252" s="102">
        <f>IFERROR(LARGE($E252:$J252,1),0)+IFERROR(LARGE($E252:$J252,2),0)+IFERROR(LARGE($E252:$J252,3),0)+IFERROR(LARGE($E252:$J252,4),0)</f>
        <v>96</v>
      </c>
      <c r="N252" s="102">
        <f>IF(COUNT(G252:L252)&gt;4,4,COUNT(G252:L252))</f>
        <v>1</v>
      </c>
      <c r="O252" s="101">
        <f>M252/N252</f>
        <v>96</v>
      </c>
    </row>
    <row r="253" spans="2:15">
      <c r="B253" s="329"/>
      <c r="C253" s="266" t="e">
        <f t="shared" si="26"/>
        <v>#N/A</v>
      </c>
      <c r="N253" s="248"/>
      <c r="O253" s="271"/>
    </row>
    <row r="254" spans="2:15">
      <c r="B254" s="329"/>
      <c r="C254" s="266" t="e">
        <f t="shared" si="26"/>
        <v>#N/A</v>
      </c>
      <c r="N254" s="248"/>
      <c r="O254" s="271"/>
    </row>
    <row r="255" spans="2:15">
      <c r="B255" s="329"/>
      <c r="C255" s="266" t="e">
        <f t="shared" si="26"/>
        <v>#N/A</v>
      </c>
      <c r="N255" s="248"/>
      <c r="O255" s="271"/>
    </row>
    <row r="256" spans="2:15">
      <c r="B256" s="329"/>
      <c r="C256" s="266" t="e">
        <f t="shared" si="26"/>
        <v>#N/A</v>
      </c>
      <c r="N256" s="248"/>
      <c r="O256" s="271"/>
    </row>
    <row r="257" spans="2:15">
      <c r="B257" s="329"/>
      <c r="C257" s="266" t="e">
        <f t="shared" si="26"/>
        <v>#N/A</v>
      </c>
      <c r="N257" s="248"/>
      <c r="O257" s="271"/>
    </row>
    <row r="258" spans="2:15">
      <c r="B258" s="329"/>
      <c r="C258" s="266" t="e">
        <f t="shared" si="26"/>
        <v>#N/A</v>
      </c>
      <c r="N258" s="248"/>
      <c r="O258" s="271"/>
    </row>
    <row r="259" spans="2:15">
      <c r="B259" s="329"/>
      <c r="C259" s="266" t="e">
        <f t="shared" si="26"/>
        <v>#N/A</v>
      </c>
      <c r="N259" s="248"/>
      <c r="O259" s="271"/>
    </row>
    <row r="260" spans="2:15">
      <c r="B260" s="329"/>
      <c r="C260" s="266" t="e">
        <f t="shared" si="26"/>
        <v>#N/A</v>
      </c>
      <c r="N260" s="248"/>
      <c r="O260" s="271"/>
    </row>
    <row r="261" spans="2:15">
      <c r="B261" s="329"/>
      <c r="C261" s="266" t="e">
        <f t="shared" si="26"/>
        <v>#N/A</v>
      </c>
      <c r="N261" s="248"/>
      <c r="O261" s="271"/>
    </row>
    <row r="262" spans="2:15">
      <c r="B262" s="329"/>
      <c r="C262" s="266" t="e">
        <f t="shared" si="26"/>
        <v>#N/A</v>
      </c>
      <c r="N262" s="248"/>
      <c r="O262" s="271"/>
    </row>
    <row r="263" spans="2:15">
      <c r="C263" s="266"/>
      <c r="N263" s="248"/>
      <c r="O263" s="271"/>
    </row>
    <row r="264" spans="2:15" ht="15">
      <c r="C264">
        <f>COUNTA(C248:C263)</f>
        <v>15</v>
      </c>
      <c r="N264" s="248"/>
      <c r="O264" s="271"/>
    </row>
    <row r="265" spans="2:15" ht="97.5">
      <c r="B265" s="258" t="s">
        <v>109</v>
      </c>
      <c r="C265" s="258" t="s">
        <v>110</v>
      </c>
      <c r="D265" s="259" t="s">
        <v>1</v>
      </c>
      <c r="E265" s="258" t="s">
        <v>2</v>
      </c>
      <c r="F265" s="321" t="s">
        <v>108</v>
      </c>
      <c r="G265" s="261" t="str">
        <f>G1</f>
        <v>Penrith Beacon</v>
      </c>
      <c r="H265" s="261"/>
      <c r="I265" s="261"/>
      <c r="J265" s="261"/>
      <c r="K265" s="261"/>
      <c r="L265" s="301"/>
      <c r="M265" s="261" t="s">
        <v>85</v>
      </c>
      <c r="N265" s="261" t="s">
        <v>106</v>
      </c>
      <c r="O265" s="262" t="s">
        <v>107</v>
      </c>
    </row>
    <row r="266" spans="2:15" ht="15">
      <c r="B266" s="332" t="s">
        <v>74</v>
      </c>
      <c r="C266" s="266">
        <f>RANK(M266,M$266:M$278)</f>
        <v>1</v>
      </c>
      <c r="D266" s="288" t="s">
        <v>294</v>
      </c>
      <c r="E266" s="288" t="s">
        <v>11</v>
      </c>
      <c r="F266" s="336" t="s">
        <v>73</v>
      </c>
      <c r="G266">
        <v>99</v>
      </c>
      <c r="H266"/>
      <c r="I266"/>
      <c r="J266"/>
      <c r="K266"/>
      <c r="L266" s="302"/>
      <c r="M266" s="102">
        <f t="shared" ref="M266:M269" si="27">IFERROR(LARGE($E266:$J266,1),0)+IFERROR(LARGE($E266:$J266,2),0)+IFERROR(LARGE($E266:$J266,3),0)+IFERROR(LARGE($E266:$J266,4),0)</f>
        <v>99</v>
      </c>
      <c r="N266" s="102">
        <f t="shared" ref="N266:N269" si="28">IF(COUNT(G266:L266)&gt;4,4,COUNT(G266:L266))</f>
        <v>1</v>
      </c>
      <c r="O266" s="101">
        <f t="shared" ref="O266:O269" si="29">M266/N266</f>
        <v>99</v>
      </c>
    </row>
    <row r="267" spans="2:15" ht="15">
      <c r="B267" s="332"/>
      <c r="C267" s="266">
        <f t="shared" ref="C267:C278" si="30">RANK(M267,M$266:M$278)</f>
        <v>1</v>
      </c>
      <c r="D267" s="288" t="s">
        <v>442</v>
      </c>
      <c r="E267" s="288" t="s">
        <v>8</v>
      </c>
      <c r="F267" s="336" t="s">
        <v>71</v>
      </c>
      <c r="G267" s="290"/>
      <c r="H267" s="288">
        <v>99</v>
      </c>
      <c r="I267"/>
      <c r="J267"/>
      <c r="K267"/>
      <c r="L267" s="302"/>
      <c r="M267" s="102">
        <f t="shared" si="27"/>
        <v>99</v>
      </c>
      <c r="N267" s="102">
        <f t="shared" si="28"/>
        <v>1</v>
      </c>
      <c r="O267" s="101">
        <f t="shared" si="29"/>
        <v>99</v>
      </c>
    </row>
    <row r="268" spans="2:15" ht="15">
      <c r="B268" s="332"/>
      <c r="C268" s="266">
        <f t="shared" si="30"/>
        <v>3</v>
      </c>
      <c r="D268" s="288" t="s">
        <v>443</v>
      </c>
      <c r="E268" s="288" t="s">
        <v>8</v>
      </c>
      <c r="F268" s="336" t="s">
        <v>71</v>
      </c>
      <c r="G268" s="290"/>
      <c r="H268" s="288">
        <v>98</v>
      </c>
      <c r="I268"/>
      <c r="J268"/>
      <c r="K268"/>
      <c r="L268" s="302"/>
      <c r="M268" s="102">
        <f t="shared" si="27"/>
        <v>98</v>
      </c>
      <c r="N268" s="102">
        <f t="shared" si="28"/>
        <v>1</v>
      </c>
      <c r="O268" s="101">
        <f t="shared" si="29"/>
        <v>98</v>
      </c>
    </row>
    <row r="269" spans="2:15" ht="15">
      <c r="B269" s="332"/>
      <c r="C269" s="266">
        <f t="shared" si="30"/>
        <v>4</v>
      </c>
      <c r="D269" s="288" t="s">
        <v>444</v>
      </c>
      <c r="E269" s="288" t="s">
        <v>10</v>
      </c>
      <c r="F269" s="336" t="s">
        <v>18</v>
      </c>
      <c r="G269" s="290"/>
      <c r="H269" s="288">
        <v>97</v>
      </c>
      <c r="I269"/>
      <c r="J269"/>
      <c r="K269"/>
      <c r="L269" s="302"/>
      <c r="M269" s="102">
        <f t="shared" si="27"/>
        <v>97</v>
      </c>
      <c r="N269" s="102">
        <f t="shared" si="28"/>
        <v>1</v>
      </c>
      <c r="O269" s="101">
        <f t="shared" si="29"/>
        <v>97</v>
      </c>
    </row>
    <row r="270" spans="2:15">
      <c r="B270" s="332"/>
      <c r="C270" s="266" t="e">
        <f t="shared" si="30"/>
        <v>#N/A</v>
      </c>
      <c r="N270" s="248"/>
      <c r="O270" s="271"/>
    </row>
    <row r="271" spans="2:15">
      <c r="B271" s="332"/>
      <c r="C271" s="266" t="e">
        <f t="shared" si="30"/>
        <v>#N/A</v>
      </c>
      <c r="N271" s="248"/>
      <c r="O271" s="271"/>
    </row>
    <row r="272" spans="2:15">
      <c r="B272" s="332"/>
      <c r="C272" s="266" t="e">
        <f t="shared" si="30"/>
        <v>#N/A</v>
      </c>
      <c r="N272" s="248"/>
      <c r="O272" s="271"/>
    </row>
    <row r="273" spans="2:15">
      <c r="B273" s="332"/>
      <c r="C273" s="266" t="e">
        <f t="shared" si="30"/>
        <v>#N/A</v>
      </c>
      <c r="N273" s="248"/>
      <c r="O273" s="271"/>
    </row>
    <row r="274" spans="2:15">
      <c r="B274" s="332"/>
      <c r="C274" s="266" t="e">
        <f t="shared" si="30"/>
        <v>#N/A</v>
      </c>
      <c r="N274" s="248"/>
      <c r="O274" s="271"/>
    </row>
    <row r="275" spans="2:15">
      <c r="B275" s="332"/>
      <c r="C275" s="266" t="e">
        <f t="shared" si="30"/>
        <v>#N/A</v>
      </c>
      <c r="N275" s="248"/>
      <c r="O275" s="271"/>
    </row>
    <row r="276" spans="2:15">
      <c r="B276" s="332"/>
      <c r="C276" s="266" t="e">
        <f t="shared" si="30"/>
        <v>#N/A</v>
      </c>
      <c r="N276" s="248"/>
      <c r="O276" s="271"/>
    </row>
    <row r="277" spans="2:15">
      <c r="B277" s="332"/>
      <c r="C277" s="266" t="e">
        <f t="shared" si="30"/>
        <v>#N/A</v>
      </c>
      <c r="N277" s="248"/>
      <c r="O277" s="271"/>
    </row>
    <row r="278" spans="2:15">
      <c r="B278" s="332"/>
      <c r="C278" s="266" t="e">
        <f t="shared" si="30"/>
        <v>#N/A</v>
      </c>
      <c r="N278" s="248"/>
      <c r="O278" s="271"/>
    </row>
    <row r="279" spans="2:15">
      <c r="C279" s="266"/>
      <c r="N279" s="248"/>
      <c r="O279" s="271"/>
    </row>
    <row r="280" spans="2:15" ht="15">
      <c r="C280">
        <f>COUNTA(C266:C279)</f>
        <v>13</v>
      </c>
      <c r="D280" s="248"/>
      <c r="E280" s="272"/>
      <c r="F280" s="322"/>
      <c r="G280" s="273"/>
      <c r="H280" s="249"/>
      <c r="I280" s="249"/>
      <c r="J280" s="249"/>
      <c r="K280" s="249"/>
      <c r="L280" s="303"/>
      <c r="M280" s="249"/>
      <c r="N280" s="248"/>
      <c r="O280" s="271"/>
    </row>
    <row r="281" spans="2:15" ht="97.5">
      <c r="B281" s="258" t="s">
        <v>109</v>
      </c>
      <c r="C281" s="258" t="s">
        <v>110</v>
      </c>
      <c r="D281" s="259" t="s">
        <v>1</v>
      </c>
      <c r="E281" s="258" t="s">
        <v>2</v>
      </c>
      <c r="F281" s="321" t="s">
        <v>108</v>
      </c>
      <c r="G281" s="261" t="str">
        <f>G1</f>
        <v>Penrith Beacon</v>
      </c>
      <c r="H281" s="261"/>
      <c r="I281" s="261"/>
      <c r="J281" s="261"/>
      <c r="K281" s="261"/>
      <c r="L281" s="301"/>
      <c r="M281" s="261" t="s">
        <v>85</v>
      </c>
      <c r="N281" s="261" t="s">
        <v>106</v>
      </c>
      <c r="O281" s="262" t="s">
        <v>107</v>
      </c>
    </row>
    <row r="282" spans="2:15" ht="15">
      <c r="B282" s="333" t="s">
        <v>79</v>
      </c>
      <c r="C282" s="266">
        <f>_xlfn.RANK.EQ(M282,M$282:M$297)</f>
        <v>1</v>
      </c>
      <c r="D282" s="288" t="s">
        <v>267</v>
      </c>
      <c r="E282" s="288" t="s">
        <v>8</v>
      </c>
      <c r="F282" s="336" t="s">
        <v>13</v>
      </c>
      <c r="G282">
        <v>99</v>
      </c>
      <c r="H282"/>
      <c r="I282" s="102"/>
      <c r="J282" s="102"/>
      <c r="K282" s="101"/>
      <c r="L282" s="340"/>
      <c r="M282">
        <f t="shared" ref="M282:M289" si="31">IFERROR(LARGE($E282:$J282,1),0)+IFERROR(LARGE($E282:$J282,2),0)+IFERROR(LARGE($E282:$J282,3),0)+IFERROR(LARGE($E282:$J282,4),0)</f>
        <v>99</v>
      </c>
      <c r="N282">
        <f t="shared" ref="N282:N289" si="32">IF(COUNT(G282:L282)&gt;4,4,COUNT(F282:K282))</f>
        <v>1</v>
      </c>
      <c r="O282" s="257">
        <f t="shared" ref="O282:O289" si="33">M282/N282</f>
        <v>99</v>
      </c>
    </row>
    <row r="283" spans="2:15" ht="15">
      <c r="B283" s="333"/>
      <c r="C283" s="266">
        <f t="shared" ref="C283:C297" si="34">_xlfn.RANK.EQ(M283,M$282:M$297)</f>
        <v>1</v>
      </c>
      <c r="D283" s="288" t="s">
        <v>445</v>
      </c>
      <c r="E283" s="288" t="s">
        <v>4</v>
      </c>
      <c r="F283" s="336" t="s">
        <v>81</v>
      </c>
      <c r="G283" s="289"/>
      <c r="H283" s="288">
        <v>99</v>
      </c>
      <c r="I283"/>
      <c r="J283"/>
      <c r="K283" s="102"/>
      <c r="L283" s="341"/>
      <c r="M283">
        <f t="shared" si="31"/>
        <v>99</v>
      </c>
      <c r="N283">
        <f t="shared" si="32"/>
        <v>1</v>
      </c>
      <c r="O283" s="257">
        <f t="shared" si="33"/>
        <v>99</v>
      </c>
    </row>
    <row r="284" spans="2:15" ht="15">
      <c r="B284" s="333"/>
      <c r="C284" s="266">
        <f t="shared" si="34"/>
        <v>3</v>
      </c>
      <c r="D284" s="288" t="s">
        <v>284</v>
      </c>
      <c r="E284" s="288" t="s">
        <v>10</v>
      </c>
      <c r="F284" s="336" t="s">
        <v>81</v>
      </c>
      <c r="G284">
        <v>98</v>
      </c>
      <c r="H284"/>
      <c r="I284" s="102"/>
      <c r="J284" s="102"/>
      <c r="K284" s="101"/>
      <c r="L284" s="340"/>
      <c r="M284">
        <f t="shared" si="31"/>
        <v>98</v>
      </c>
      <c r="N284">
        <f t="shared" si="32"/>
        <v>1</v>
      </c>
      <c r="O284" s="257">
        <f t="shared" si="33"/>
        <v>98</v>
      </c>
    </row>
    <row r="285" spans="2:15" ht="15">
      <c r="B285" s="333"/>
      <c r="C285" s="266">
        <f t="shared" si="34"/>
        <v>4</v>
      </c>
      <c r="D285" s="288" t="s">
        <v>285</v>
      </c>
      <c r="E285" s="288" t="s">
        <v>4</v>
      </c>
      <c r="F285" s="336" t="s">
        <v>82</v>
      </c>
      <c r="G285">
        <v>97</v>
      </c>
      <c r="H285"/>
      <c r="I285" s="102"/>
      <c r="J285" s="102"/>
      <c r="K285" s="101"/>
      <c r="L285" s="340"/>
      <c r="M285">
        <f t="shared" si="31"/>
        <v>97</v>
      </c>
      <c r="N285">
        <f t="shared" si="32"/>
        <v>1</v>
      </c>
      <c r="O285" s="257">
        <f t="shared" si="33"/>
        <v>97</v>
      </c>
    </row>
    <row r="286" spans="2:15" ht="15">
      <c r="B286" s="333"/>
      <c r="C286" s="266">
        <f t="shared" si="34"/>
        <v>5</v>
      </c>
      <c r="D286" s="288" t="s">
        <v>286</v>
      </c>
      <c r="E286" s="288" t="s">
        <v>10</v>
      </c>
      <c r="F286" s="336" t="s">
        <v>81</v>
      </c>
      <c r="G286">
        <v>96</v>
      </c>
      <c r="H286"/>
      <c r="I286" s="102"/>
      <c r="J286" s="102"/>
      <c r="K286" s="101"/>
      <c r="L286" s="340"/>
      <c r="M286">
        <f t="shared" si="31"/>
        <v>96</v>
      </c>
      <c r="N286">
        <f t="shared" si="32"/>
        <v>1</v>
      </c>
      <c r="O286" s="257">
        <f t="shared" si="33"/>
        <v>96</v>
      </c>
    </row>
    <row r="287" spans="2:15" ht="15">
      <c r="B287" s="333"/>
      <c r="C287" s="266">
        <f t="shared" si="34"/>
        <v>6</v>
      </c>
      <c r="D287" s="288" t="s">
        <v>260</v>
      </c>
      <c r="E287" s="288" t="s">
        <v>4</v>
      </c>
      <c r="F287" s="336" t="s">
        <v>82</v>
      </c>
      <c r="G287">
        <v>95</v>
      </c>
      <c r="H287"/>
      <c r="I287" s="102"/>
      <c r="J287" s="102"/>
      <c r="K287" s="101"/>
      <c r="L287" s="340"/>
      <c r="M287">
        <f t="shared" si="31"/>
        <v>95</v>
      </c>
      <c r="N287">
        <f t="shared" si="32"/>
        <v>1</v>
      </c>
      <c r="O287" s="257">
        <f t="shared" si="33"/>
        <v>95</v>
      </c>
    </row>
    <row r="288" spans="2:15" ht="15">
      <c r="B288" s="333"/>
      <c r="C288" s="266">
        <f t="shared" si="34"/>
        <v>7</v>
      </c>
      <c r="D288" s="288" t="s">
        <v>288</v>
      </c>
      <c r="E288" s="288" t="s">
        <v>4</v>
      </c>
      <c r="F288" s="336" t="s">
        <v>81</v>
      </c>
      <c r="G288">
        <v>94</v>
      </c>
      <c r="H288"/>
      <c r="I288" s="102"/>
      <c r="J288" s="102"/>
      <c r="K288" s="101"/>
      <c r="L288" s="340"/>
      <c r="M288">
        <f t="shared" si="31"/>
        <v>94</v>
      </c>
      <c r="N288">
        <f t="shared" si="32"/>
        <v>1</v>
      </c>
      <c r="O288" s="257">
        <f t="shared" si="33"/>
        <v>94</v>
      </c>
    </row>
    <row r="289" spans="2:15" ht="15">
      <c r="B289" s="333"/>
      <c r="C289" s="266">
        <f t="shared" si="34"/>
        <v>8</v>
      </c>
      <c r="D289" s="288" t="s">
        <v>289</v>
      </c>
      <c r="E289" s="288" t="s">
        <v>4</v>
      </c>
      <c r="F289" s="336" t="s">
        <v>82</v>
      </c>
      <c r="G289">
        <v>93</v>
      </c>
      <c r="H289"/>
      <c r="I289" s="102"/>
      <c r="J289" s="102"/>
      <c r="K289" s="101"/>
      <c r="L289" s="340"/>
      <c r="M289">
        <f t="shared" si="31"/>
        <v>93</v>
      </c>
      <c r="N289">
        <f t="shared" si="32"/>
        <v>1</v>
      </c>
      <c r="O289" s="257">
        <f t="shared" si="33"/>
        <v>93</v>
      </c>
    </row>
    <row r="290" spans="2:15">
      <c r="B290" s="333"/>
      <c r="C290" s="266" t="e">
        <f t="shared" si="34"/>
        <v>#N/A</v>
      </c>
    </row>
    <row r="291" spans="2:15">
      <c r="B291" s="333"/>
      <c r="C291" s="266" t="e">
        <f t="shared" si="34"/>
        <v>#N/A</v>
      </c>
    </row>
    <row r="292" spans="2:15">
      <c r="B292" s="333"/>
      <c r="C292" s="266" t="e">
        <f t="shared" si="34"/>
        <v>#N/A</v>
      </c>
    </row>
    <row r="293" spans="2:15">
      <c r="B293" s="333"/>
      <c r="C293" s="266" t="e">
        <f t="shared" si="34"/>
        <v>#N/A</v>
      </c>
    </row>
    <row r="294" spans="2:15">
      <c r="B294" s="333"/>
      <c r="C294" s="266" t="e">
        <f t="shared" si="34"/>
        <v>#N/A</v>
      </c>
    </row>
    <row r="295" spans="2:15">
      <c r="B295" s="333"/>
      <c r="C295" s="266" t="e">
        <f t="shared" si="34"/>
        <v>#N/A</v>
      </c>
    </row>
    <row r="296" spans="2:15">
      <c r="B296" s="333"/>
      <c r="C296" s="266" t="e">
        <f t="shared" si="34"/>
        <v>#N/A</v>
      </c>
    </row>
    <row r="297" spans="2:15">
      <c r="B297" s="333"/>
      <c r="C297" s="266" t="e">
        <f t="shared" si="34"/>
        <v>#N/A</v>
      </c>
    </row>
    <row r="298" spans="2:15" ht="15">
      <c r="C298">
        <f>COUNTA(C282:C297)</f>
        <v>16</v>
      </c>
    </row>
    <row r="299" spans="2:15">
      <c r="C299" s="266"/>
    </row>
    <row r="300" spans="2:15">
      <c r="C300" s="266"/>
    </row>
    <row r="301" spans="2:15">
      <c r="C301" s="266"/>
    </row>
    <row r="302" spans="2:15">
      <c r="C302" s="266"/>
    </row>
    <row r="303" spans="2:15">
      <c r="C303" s="266"/>
    </row>
    <row r="304" spans="2:15">
      <c r="C304" s="266"/>
    </row>
    <row r="305" spans="3:3">
      <c r="C305" s="266"/>
    </row>
    <row r="306" spans="3:3">
      <c r="C306" s="266"/>
    </row>
  </sheetData>
  <pageMargins left="0.7" right="0.7" top="0.75" bottom="0.75" header="0.3" footer="0.3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5298CD8-B9A0-41C6-B259-958F77E6E5A4}">
  <sheetPr>
    <tabColor rgb="FFFFFF00"/>
  </sheetPr>
  <dimension ref="B1:P324"/>
  <sheetViews>
    <sheetView topLeftCell="A40" workbookViewId="0">
      <selection activeCell="A51" sqref="A51"/>
    </sheetView>
  </sheetViews>
  <sheetFormatPr defaultRowHeight="14.25"/>
  <cols>
    <col min="1" max="1" width="2.28515625" style="264" customWidth="1"/>
    <col min="2" max="2" width="12.28515625" style="267" bestFit="1" customWidth="1"/>
    <col min="3" max="3" width="11" style="264" bestFit="1" customWidth="1"/>
    <col min="4" max="4" width="26.42578125" style="264" bestFit="1" customWidth="1"/>
    <col min="5" max="5" width="16" style="267" bestFit="1" customWidth="1"/>
    <col min="6" max="6" width="6.5703125" style="270" bestFit="1" customWidth="1"/>
    <col min="7" max="7" width="9.42578125" style="264" bestFit="1" customWidth="1"/>
    <col min="8" max="11" width="6.5703125" style="264" customWidth="1"/>
    <col min="12" max="12" width="6.5703125" style="270" customWidth="1"/>
    <col min="13" max="14" width="6.5703125" style="264" customWidth="1"/>
    <col min="15" max="15" width="7.140625" style="269" customWidth="1"/>
    <col min="16" max="16384" width="9.140625" style="264"/>
  </cols>
  <sheetData>
    <row r="1" spans="2:16" ht="97.5">
      <c r="B1" s="258" t="s">
        <v>109</v>
      </c>
      <c r="C1" s="258" t="s">
        <v>319</v>
      </c>
      <c r="D1" s="259" t="s">
        <v>1</v>
      </c>
      <c r="E1" s="258" t="s">
        <v>2</v>
      </c>
      <c r="F1" s="321" t="s">
        <v>108</v>
      </c>
      <c r="G1" s="261" t="s">
        <v>293</v>
      </c>
      <c r="H1" s="261" t="str">
        <f>Brown!F1</f>
        <v>Loughrigg (LOC)</v>
      </c>
      <c r="I1" s="261" t="str">
        <f>Brown!G1</f>
        <v>Lank Rigg (WCOC)</v>
      </c>
      <c r="J1" s="261" t="str">
        <f>Brown!H1</f>
        <v>Ling Fell (WCOC)</v>
      </c>
      <c r="K1" s="261" t="str">
        <f>Brown!I1</f>
        <v>Harter Fell (LOC)</v>
      </c>
      <c r="L1" s="324">
        <f>Brown!L1</f>
        <v>0</v>
      </c>
      <c r="M1" s="261" t="s">
        <v>85</v>
      </c>
      <c r="N1" s="261" t="s">
        <v>106</v>
      </c>
      <c r="O1" s="262" t="s">
        <v>107</v>
      </c>
      <c r="P1" s="263"/>
    </row>
    <row r="2" spans="2:16" ht="15">
      <c r="B2" s="310" t="s">
        <v>0</v>
      </c>
      <c r="C2" s="266">
        <f t="shared" ref="C2:C46" si="0">RANK(M2,M$2:M$48)</f>
        <v>1</v>
      </c>
      <c r="D2" s="288" t="s">
        <v>164</v>
      </c>
      <c r="E2" s="288" t="s">
        <v>4</v>
      </c>
      <c r="F2" s="288" t="s">
        <v>7</v>
      </c>
      <c r="G2" s="350">
        <v>97</v>
      </c>
      <c r="H2" s="351">
        <v>98</v>
      </c>
      <c r="I2" s="352">
        <v>97</v>
      </c>
      <c r="J2" s="351"/>
      <c r="K2" s="351"/>
      <c r="L2" s="353"/>
      <c r="M2">
        <f t="shared" ref="M2:M32" si="1">IFERROR(LARGE($E2:$J2,1),0)+IFERROR(LARGE($E2:$J2,2),0)+IFERROR(LARGE($E2:$J2,3),0)+IFERROR(LARGE($E2:$J2,4),0)</f>
        <v>292</v>
      </c>
      <c r="N2">
        <f t="shared" ref="N2:N32" si="2">IF(COUNT(G2:L2)&gt;4,4,COUNT(G2:L2))</f>
        <v>3</v>
      </c>
      <c r="O2" s="257">
        <f t="shared" ref="O2:O32" si="3">M2/N2</f>
        <v>97.333333333333329</v>
      </c>
      <c r="P2" s="263"/>
    </row>
    <row r="3" spans="2:16" ht="15">
      <c r="B3" s="311"/>
      <c r="C3" s="266">
        <f t="shared" si="0"/>
        <v>2</v>
      </c>
      <c r="D3" s="288" t="s">
        <v>86</v>
      </c>
      <c r="E3" s="288" t="s">
        <v>4</v>
      </c>
      <c r="F3" s="288" t="s">
        <v>7</v>
      </c>
      <c r="G3" s="354">
        <v>95</v>
      </c>
      <c r="H3" s="1">
        <v>95</v>
      </c>
      <c r="I3" s="1">
        <v>95</v>
      </c>
      <c r="J3" s="1"/>
      <c r="K3" s="1"/>
      <c r="L3" s="339"/>
      <c r="M3">
        <f t="shared" si="1"/>
        <v>285</v>
      </c>
      <c r="N3">
        <f t="shared" si="2"/>
        <v>3</v>
      </c>
      <c r="O3" s="257">
        <f t="shared" si="3"/>
        <v>95</v>
      </c>
    </row>
    <row r="4" spans="2:16" ht="15">
      <c r="B4" s="311"/>
      <c r="C4" s="266">
        <f t="shared" si="0"/>
        <v>3</v>
      </c>
      <c r="D4" s="288" t="s">
        <v>127</v>
      </c>
      <c r="E4" s="288" t="s">
        <v>4</v>
      </c>
      <c r="F4" s="288" t="s">
        <v>7</v>
      </c>
      <c r="G4" s="354">
        <v>94</v>
      </c>
      <c r="H4" s="1">
        <v>99</v>
      </c>
      <c r="I4" s="1">
        <v>89</v>
      </c>
      <c r="J4" s="1"/>
      <c r="K4" s="1"/>
      <c r="L4" s="339"/>
      <c r="M4">
        <f t="shared" si="1"/>
        <v>282</v>
      </c>
      <c r="N4">
        <f t="shared" si="2"/>
        <v>3</v>
      </c>
      <c r="O4" s="257">
        <f t="shared" si="3"/>
        <v>94</v>
      </c>
    </row>
    <row r="5" spans="2:16" ht="15">
      <c r="B5" s="311"/>
      <c r="C5" s="266">
        <f t="shared" si="0"/>
        <v>4</v>
      </c>
      <c r="D5" t="s">
        <v>270</v>
      </c>
      <c r="E5" s="288" t="s">
        <v>8</v>
      </c>
      <c r="F5" s="288" t="s">
        <v>5</v>
      </c>
      <c r="G5" s="354">
        <v>77</v>
      </c>
      <c r="H5" s="1">
        <v>87</v>
      </c>
      <c r="I5" s="1">
        <v>90</v>
      </c>
      <c r="J5" s="1"/>
      <c r="K5" s="1"/>
      <c r="L5" s="339"/>
      <c r="M5">
        <f t="shared" si="1"/>
        <v>254</v>
      </c>
      <c r="N5">
        <f t="shared" si="2"/>
        <v>3</v>
      </c>
      <c r="O5" s="257">
        <f t="shared" si="3"/>
        <v>84.666666666666671</v>
      </c>
    </row>
    <row r="6" spans="2:16" ht="15">
      <c r="B6" s="311"/>
      <c r="C6" s="266">
        <f t="shared" si="0"/>
        <v>5</v>
      </c>
      <c r="D6" s="288" t="s">
        <v>163</v>
      </c>
      <c r="E6" s="288" t="s">
        <v>4</v>
      </c>
      <c r="F6" s="288" t="s">
        <v>137</v>
      </c>
      <c r="G6" s="354">
        <v>98</v>
      </c>
      <c r="H6" s="1"/>
      <c r="I6" s="251">
        <v>99</v>
      </c>
      <c r="J6" s="1"/>
      <c r="K6" s="1"/>
      <c r="L6" s="339"/>
      <c r="M6">
        <f t="shared" si="1"/>
        <v>197</v>
      </c>
      <c r="N6">
        <f t="shared" si="2"/>
        <v>2</v>
      </c>
      <c r="O6" s="257">
        <f t="shared" si="3"/>
        <v>98.5</v>
      </c>
    </row>
    <row r="7" spans="2:16" ht="15">
      <c r="B7" s="311"/>
      <c r="C7" s="266">
        <f t="shared" si="0"/>
        <v>6</v>
      </c>
      <c r="D7" s="288" t="s">
        <v>333</v>
      </c>
      <c r="E7" s="288" t="s">
        <v>4</v>
      </c>
      <c r="F7" s="288" t="s">
        <v>137</v>
      </c>
      <c r="G7" s="355"/>
      <c r="H7" s="292">
        <v>97</v>
      </c>
      <c r="I7" s="292">
        <v>96</v>
      </c>
      <c r="J7" s="1"/>
      <c r="K7" s="1"/>
      <c r="L7" s="339"/>
      <c r="M7">
        <f t="shared" si="1"/>
        <v>193</v>
      </c>
      <c r="N7">
        <f t="shared" si="2"/>
        <v>2</v>
      </c>
      <c r="O7" s="257">
        <f t="shared" si="3"/>
        <v>96.5</v>
      </c>
    </row>
    <row r="8" spans="2:16" ht="15">
      <c r="B8" s="311"/>
      <c r="C8" s="266">
        <f t="shared" si="0"/>
        <v>7</v>
      </c>
      <c r="D8" s="288" t="s">
        <v>183</v>
      </c>
      <c r="E8" s="288" t="s">
        <v>11</v>
      </c>
      <c r="F8" s="288" t="s">
        <v>18</v>
      </c>
      <c r="G8" s="354">
        <v>96</v>
      </c>
      <c r="H8" s="1"/>
      <c r="I8" s="1">
        <v>94</v>
      </c>
      <c r="J8" s="1"/>
      <c r="K8" s="1"/>
      <c r="L8" s="339"/>
      <c r="M8">
        <f t="shared" si="1"/>
        <v>190</v>
      </c>
      <c r="N8">
        <f t="shared" si="2"/>
        <v>2</v>
      </c>
      <c r="O8" s="257">
        <f t="shared" si="3"/>
        <v>95</v>
      </c>
    </row>
    <row r="9" spans="2:16" ht="15">
      <c r="B9" s="311"/>
      <c r="C9" s="266">
        <f t="shared" si="0"/>
        <v>8</v>
      </c>
      <c r="D9" s="288" t="s">
        <v>165</v>
      </c>
      <c r="E9" s="288" t="s">
        <v>10</v>
      </c>
      <c r="F9" s="288" t="s">
        <v>5</v>
      </c>
      <c r="G9" s="354">
        <v>91</v>
      </c>
      <c r="H9" s="1">
        <v>94</v>
      </c>
      <c r="I9" s="1"/>
      <c r="J9" s="1"/>
      <c r="K9" s="1"/>
      <c r="L9" s="339"/>
      <c r="M9">
        <f t="shared" si="1"/>
        <v>185</v>
      </c>
      <c r="N9">
        <f t="shared" si="2"/>
        <v>2</v>
      </c>
      <c r="O9" s="257">
        <f t="shared" si="3"/>
        <v>92.5</v>
      </c>
    </row>
    <row r="10" spans="2:16" ht="15">
      <c r="B10" s="311"/>
      <c r="C10" s="266">
        <f t="shared" si="0"/>
        <v>9</v>
      </c>
      <c r="D10" s="288" t="s">
        <v>121</v>
      </c>
      <c r="E10" s="288" t="s">
        <v>10</v>
      </c>
      <c r="F10" s="288" t="s">
        <v>18</v>
      </c>
      <c r="G10" s="354">
        <v>89</v>
      </c>
      <c r="H10" s="1"/>
      <c r="I10" s="1">
        <v>92</v>
      </c>
      <c r="J10" s="1"/>
      <c r="K10" s="1"/>
      <c r="L10" s="339"/>
      <c r="M10">
        <f t="shared" si="1"/>
        <v>181</v>
      </c>
      <c r="N10">
        <f t="shared" si="2"/>
        <v>2</v>
      </c>
      <c r="O10" s="257">
        <f t="shared" si="3"/>
        <v>90.5</v>
      </c>
    </row>
    <row r="11" spans="2:16" ht="15">
      <c r="B11" s="311"/>
      <c r="C11" s="266">
        <f t="shared" si="0"/>
        <v>10</v>
      </c>
      <c r="D11" s="288" t="s">
        <v>31</v>
      </c>
      <c r="E11" s="288" t="s">
        <v>4</v>
      </c>
      <c r="F11" s="288" t="s">
        <v>7</v>
      </c>
      <c r="G11" s="354">
        <v>87</v>
      </c>
      <c r="H11" s="1">
        <v>91</v>
      </c>
      <c r="I11" s="1"/>
      <c r="J11" s="1"/>
      <c r="K11" s="1"/>
      <c r="L11" s="339"/>
      <c r="M11">
        <f t="shared" si="1"/>
        <v>178</v>
      </c>
      <c r="N11">
        <f t="shared" si="2"/>
        <v>2</v>
      </c>
      <c r="O11" s="257">
        <f t="shared" si="3"/>
        <v>89</v>
      </c>
    </row>
    <row r="12" spans="2:16" ht="15">
      <c r="B12" s="311"/>
      <c r="C12" s="266">
        <f t="shared" si="0"/>
        <v>11</v>
      </c>
      <c r="D12" s="288" t="s">
        <v>356</v>
      </c>
      <c r="E12" s="288" t="s">
        <v>8</v>
      </c>
      <c r="F12" s="288" t="s">
        <v>7</v>
      </c>
      <c r="G12" s="355"/>
      <c r="H12" s="292">
        <v>88</v>
      </c>
      <c r="I12" s="1">
        <v>88</v>
      </c>
      <c r="J12" s="1"/>
      <c r="K12" s="1"/>
      <c r="L12" s="339"/>
      <c r="M12">
        <f t="shared" si="1"/>
        <v>176</v>
      </c>
      <c r="N12">
        <f t="shared" si="2"/>
        <v>2</v>
      </c>
      <c r="O12" s="257">
        <f t="shared" si="3"/>
        <v>88</v>
      </c>
    </row>
    <row r="13" spans="2:16" ht="15">
      <c r="B13" s="311"/>
      <c r="C13" s="266">
        <f t="shared" si="0"/>
        <v>12</v>
      </c>
      <c r="D13" s="288" t="s">
        <v>33</v>
      </c>
      <c r="E13" s="288" t="s">
        <v>4</v>
      </c>
      <c r="F13" s="288" t="s">
        <v>7</v>
      </c>
      <c r="G13" s="354">
        <v>82</v>
      </c>
      <c r="H13" s="1">
        <v>89</v>
      </c>
      <c r="I13" s="1"/>
      <c r="J13" s="1"/>
      <c r="K13" s="1"/>
      <c r="L13" s="339"/>
      <c r="M13">
        <f t="shared" si="1"/>
        <v>171</v>
      </c>
      <c r="N13">
        <f t="shared" si="2"/>
        <v>2</v>
      </c>
      <c r="O13" s="257">
        <f t="shared" si="3"/>
        <v>85.5</v>
      </c>
    </row>
    <row r="14" spans="2:16" ht="15" customHeight="1">
      <c r="B14" s="311"/>
      <c r="C14" s="266">
        <f t="shared" si="0"/>
        <v>13</v>
      </c>
      <c r="D14" s="288" t="s">
        <v>264</v>
      </c>
      <c r="E14" s="288" t="s">
        <v>10</v>
      </c>
      <c r="F14" s="288" t="s">
        <v>60</v>
      </c>
      <c r="G14" s="354">
        <v>83</v>
      </c>
      <c r="H14" s="1"/>
      <c r="I14" s="1">
        <v>86</v>
      </c>
      <c r="J14" s="1"/>
      <c r="K14" s="1"/>
      <c r="L14" s="339"/>
      <c r="M14">
        <f t="shared" si="1"/>
        <v>169</v>
      </c>
      <c r="N14">
        <f t="shared" si="2"/>
        <v>2</v>
      </c>
      <c r="O14" s="257">
        <f t="shared" si="3"/>
        <v>84.5</v>
      </c>
      <c r="P14" s="263"/>
    </row>
    <row r="15" spans="2:16" ht="15">
      <c r="B15" s="311"/>
      <c r="C15" s="266">
        <f t="shared" si="0"/>
        <v>14</v>
      </c>
      <c r="D15" s="288" t="s">
        <v>317</v>
      </c>
      <c r="E15" s="288" t="s">
        <v>4</v>
      </c>
      <c r="F15" s="288" t="s">
        <v>60</v>
      </c>
      <c r="G15" s="354">
        <v>78</v>
      </c>
      <c r="H15" s="1"/>
      <c r="I15" s="1">
        <v>87</v>
      </c>
      <c r="J15" s="1"/>
      <c r="K15" s="1"/>
      <c r="L15" s="339"/>
      <c r="M15">
        <f t="shared" si="1"/>
        <v>165</v>
      </c>
      <c r="N15">
        <f t="shared" si="2"/>
        <v>2</v>
      </c>
      <c r="O15" s="257">
        <f t="shared" si="3"/>
        <v>82.5</v>
      </c>
      <c r="P15" s="263"/>
    </row>
    <row r="16" spans="2:16" ht="15">
      <c r="B16" s="311"/>
      <c r="C16" s="266">
        <f t="shared" si="0"/>
        <v>15</v>
      </c>
      <c r="D16" s="288" t="s">
        <v>313</v>
      </c>
      <c r="E16" s="288" t="s">
        <v>11</v>
      </c>
      <c r="F16" s="288" t="s">
        <v>5</v>
      </c>
      <c r="G16" s="354">
        <v>99</v>
      </c>
      <c r="H16" s="1"/>
      <c r="I16" s="1"/>
      <c r="J16" s="1"/>
      <c r="K16" s="1"/>
      <c r="L16" s="339"/>
      <c r="M16">
        <f t="shared" si="1"/>
        <v>99</v>
      </c>
      <c r="N16">
        <f t="shared" si="2"/>
        <v>1</v>
      </c>
      <c r="O16" s="257">
        <f t="shared" si="3"/>
        <v>99</v>
      </c>
    </row>
    <row r="17" spans="2:15" ht="15">
      <c r="B17" s="311"/>
      <c r="C17" s="266">
        <f t="shared" si="0"/>
        <v>16</v>
      </c>
      <c r="D17" t="s">
        <v>168</v>
      </c>
      <c r="E17" t="s">
        <v>10</v>
      </c>
      <c r="F17" t="s">
        <v>26</v>
      </c>
      <c r="G17" s="356"/>
      <c r="H17"/>
      <c r="I17" s="251">
        <v>98</v>
      </c>
      <c r="J17" s="1"/>
      <c r="K17" s="1"/>
      <c r="L17" s="339"/>
      <c r="M17">
        <f t="shared" si="1"/>
        <v>98</v>
      </c>
      <c r="N17">
        <f t="shared" si="2"/>
        <v>1</v>
      </c>
      <c r="O17" s="257">
        <f t="shared" si="3"/>
        <v>98</v>
      </c>
    </row>
    <row r="18" spans="2:15" ht="15">
      <c r="B18" s="311"/>
      <c r="C18" s="266">
        <f t="shared" si="0"/>
        <v>17</v>
      </c>
      <c r="D18" s="288" t="s">
        <v>335</v>
      </c>
      <c r="E18" s="288" t="s">
        <v>10</v>
      </c>
      <c r="F18" s="288" t="s">
        <v>22</v>
      </c>
      <c r="G18" s="355"/>
      <c r="H18" s="292">
        <v>96</v>
      </c>
      <c r="I18" s="1"/>
      <c r="J18" s="1"/>
      <c r="K18" s="1"/>
      <c r="L18" s="339"/>
      <c r="M18">
        <f t="shared" si="1"/>
        <v>96</v>
      </c>
      <c r="N18">
        <f t="shared" si="2"/>
        <v>1</v>
      </c>
      <c r="O18" s="257">
        <f t="shared" si="3"/>
        <v>96</v>
      </c>
    </row>
    <row r="19" spans="2:15" ht="15">
      <c r="B19" s="311"/>
      <c r="C19" s="266">
        <f t="shared" si="0"/>
        <v>18</v>
      </c>
      <c r="D19" t="s">
        <v>61</v>
      </c>
      <c r="E19" t="s">
        <v>4</v>
      </c>
      <c r="F19" t="s">
        <v>13</v>
      </c>
      <c r="G19" s="356"/>
      <c r="H19"/>
      <c r="I19" s="1">
        <v>93</v>
      </c>
      <c r="J19" s="1"/>
      <c r="K19" s="1"/>
      <c r="L19" s="339"/>
      <c r="M19">
        <f t="shared" si="1"/>
        <v>93</v>
      </c>
      <c r="N19">
        <f t="shared" si="2"/>
        <v>1</v>
      </c>
      <c r="O19" s="257">
        <f t="shared" si="3"/>
        <v>93</v>
      </c>
    </row>
    <row r="20" spans="2:15" ht="15">
      <c r="B20" s="311"/>
      <c r="C20" s="266">
        <f t="shared" si="0"/>
        <v>18</v>
      </c>
      <c r="D20" s="288" t="s">
        <v>314</v>
      </c>
      <c r="E20" s="288" t="s">
        <v>4</v>
      </c>
      <c r="F20" s="288" t="s">
        <v>9</v>
      </c>
      <c r="G20" s="354">
        <v>93</v>
      </c>
      <c r="H20" s="1"/>
      <c r="I20" s="1"/>
      <c r="J20" s="1"/>
      <c r="K20" s="1"/>
      <c r="L20" s="339"/>
      <c r="M20">
        <f t="shared" si="1"/>
        <v>93</v>
      </c>
      <c r="N20">
        <f t="shared" si="2"/>
        <v>1</v>
      </c>
      <c r="O20" s="257">
        <f t="shared" si="3"/>
        <v>93</v>
      </c>
    </row>
    <row r="21" spans="2:15" ht="15">
      <c r="B21" s="311"/>
      <c r="C21" s="266">
        <f t="shared" si="0"/>
        <v>18</v>
      </c>
      <c r="D21" s="288" t="s">
        <v>342</v>
      </c>
      <c r="E21" s="288" t="s">
        <v>8</v>
      </c>
      <c r="F21" s="288" t="s">
        <v>6</v>
      </c>
      <c r="G21" s="355"/>
      <c r="H21" s="292">
        <v>93</v>
      </c>
      <c r="I21" s="1"/>
      <c r="J21" s="1"/>
      <c r="K21" s="1"/>
      <c r="L21" s="339"/>
      <c r="M21">
        <f t="shared" si="1"/>
        <v>93</v>
      </c>
      <c r="N21">
        <f t="shared" si="2"/>
        <v>1</v>
      </c>
      <c r="O21" s="257">
        <f t="shared" si="3"/>
        <v>93</v>
      </c>
    </row>
    <row r="22" spans="2:15" ht="15">
      <c r="B22" s="311"/>
      <c r="C22" s="266">
        <f t="shared" si="0"/>
        <v>21</v>
      </c>
      <c r="D22" s="288" t="s">
        <v>175</v>
      </c>
      <c r="E22" s="288" t="s">
        <v>10</v>
      </c>
      <c r="F22" s="288" t="s">
        <v>13</v>
      </c>
      <c r="G22" s="354">
        <v>92</v>
      </c>
      <c r="H22" s="1"/>
      <c r="I22" s="1"/>
      <c r="J22" s="1"/>
      <c r="K22" s="1"/>
      <c r="L22" s="339"/>
      <c r="M22">
        <f t="shared" si="1"/>
        <v>92</v>
      </c>
      <c r="N22">
        <f t="shared" si="2"/>
        <v>1</v>
      </c>
      <c r="O22" s="257">
        <f t="shared" si="3"/>
        <v>92</v>
      </c>
    </row>
    <row r="23" spans="2:15" ht="15">
      <c r="B23" s="311"/>
      <c r="C23" s="266">
        <f t="shared" si="0"/>
        <v>21</v>
      </c>
      <c r="D23" s="288" t="s">
        <v>345</v>
      </c>
      <c r="E23" s="288" t="s">
        <v>8</v>
      </c>
      <c r="F23" s="288" t="s">
        <v>137</v>
      </c>
      <c r="G23" s="355"/>
      <c r="H23" s="292">
        <v>92</v>
      </c>
      <c r="I23" s="1"/>
      <c r="J23" s="1"/>
      <c r="K23" s="1"/>
      <c r="L23" s="339"/>
      <c r="M23">
        <f t="shared" si="1"/>
        <v>92</v>
      </c>
      <c r="N23">
        <f t="shared" si="2"/>
        <v>1</v>
      </c>
      <c r="O23" s="257">
        <f t="shared" si="3"/>
        <v>92</v>
      </c>
    </row>
    <row r="24" spans="2:15" ht="15">
      <c r="B24" s="311"/>
      <c r="C24" s="266">
        <f t="shared" si="0"/>
        <v>23</v>
      </c>
      <c r="D24" t="s">
        <v>466</v>
      </c>
      <c r="E24" t="s">
        <v>4</v>
      </c>
      <c r="F24" t="s">
        <v>5</v>
      </c>
      <c r="G24" s="356"/>
      <c r="H24"/>
      <c r="I24" s="1">
        <v>91</v>
      </c>
      <c r="J24" s="1"/>
      <c r="K24" s="1"/>
      <c r="L24" s="339"/>
      <c r="M24">
        <f t="shared" si="1"/>
        <v>91</v>
      </c>
      <c r="N24">
        <f t="shared" si="2"/>
        <v>1</v>
      </c>
      <c r="O24" s="257">
        <f t="shared" si="3"/>
        <v>91</v>
      </c>
    </row>
    <row r="25" spans="2:15" ht="15">
      <c r="B25" s="311"/>
      <c r="C25" s="266">
        <f t="shared" si="0"/>
        <v>24</v>
      </c>
      <c r="D25" s="288" t="s">
        <v>263</v>
      </c>
      <c r="E25" s="288" t="s">
        <v>10</v>
      </c>
      <c r="F25" s="288" t="s">
        <v>9</v>
      </c>
      <c r="G25" s="354">
        <v>90</v>
      </c>
      <c r="H25" s="1"/>
      <c r="I25" s="1"/>
      <c r="J25" s="1"/>
      <c r="K25" s="1"/>
      <c r="L25" s="339"/>
      <c r="M25">
        <f t="shared" si="1"/>
        <v>90</v>
      </c>
      <c r="N25">
        <f t="shared" si="2"/>
        <v>1</v>
      </c>
      <c r="O25" s="257">
        <f t="shared" si="3"/>
        <v>90</v>
      </c>
    </row>
    <row r="26" spans="2:15" ht="15">
      <c r="B26" s="311"/>
      <c r="C26" s="266">
        <f t="shared" si="0"/>
        <v>24</v>
      </c>
      <c r="D26" t="s">
        <v>350</v>
      </c>
      <c r="E26" s="288" t="s">
        <v>8</v>
      </c>
      <c r="F26" s="288" t="s">
        <v>20</v>
      </c>
      <c r="G26" s="355"/>
      <c r="H26" s="292">
        <v>90</v>
      </c>
      <c r="I26" s="1"/>
      <c r="J26" s="1"/>
      <c r="K26" s="1"/>
      <c r="L26" s="339"/>
      <c r="M26">
        <f t="shared" si="1"/>
        <v>90</v>
      </c>
      <c r="N26">
        <f t="shared" si="2"/>
        <v>1</v>
      </c>
      <c r="O26" s="257">
        <f t="shared" si="3"/>
        <v>90</v>
      </c>
    </row>
    <row r="27" spans="2:15" ht="15">
      <c r="B27" s="311"/>
      <c r="C27" s="266">
        <f t="shared" si="0"/>
        <v>26</v>
      </c>
      <c r="D27" s="288" t="s">
        <v>316</v>
      </c>
      <c r="E27" s="288" t="s">
        <v>11</v>
      </c>
      <c r="F27" s="288" t="s">
        <v>5</v>
      </c>
      <c r="G27" s="354">
        <v>86</v>
      </c>
      <c r="H27" s="1"/>
      <c r="I27" s="1"/>
      <c r="J27" s="1"/>
      <c r="K27" s="1"/>
      <c r="L27" s="339"/>
      <c r="M27">
        <f t="shared" si="1"/>
        <v>86</v>
      </c>
      <c r="N27">
        <f t="shared" si="2"/>
        <v>1</v>
      </c>
      <c r="O27" s="257">
        <f t="shared" si="3"/>
        <v>86</v>
      </c>
    </row>
    <row r="28" spans="2:15" ht="15">
      <c r="B28" s="311"/>
      <c r="C28" s="266">
        <f t="shared" si="0"/>
        <v>27</v>
      </c>
      <c r="D28" s="288" t="s">
        <v>14</v>
      </c>
      <c r="E28" s="288" t="s">
        <v>10</v>
      </c>
      <c r="F28" s="288" t="s">
        <v>19</v>
      </c>
      <c r="G28" s="354">
        <v>85</v>
      </c>
      <c r="H28" s="1"/>
      <c r="I28" s="1"/>
      <c r="J28" s="1"/>
      <c r="K28" s="1"/>
      <c r="L28" s="339"/>
      <c r="M28">
        <f t="shared" si="1"/>
        <v>85</v>
      </c>
      <c r="N28">
        <f t="shared" si="2"/>
        <v>1</v>
      </c>
      <c r="O28" s="257">
        <f t="shared" si="3"/>
        <v>85</v>
      </c>
    </row>
    <row r="29" spans="2:15" ht="15">
      <c r="B29" s="311"/>
      <c r="C29" s="266">
        <f t="shared" si="0"/>
        <v>28</v>
      </c>
      <c r="D29" s="288" t="s">
        <v>238</v>
      </c>
      <c r="E29" s="288" t="s">
        <v>4</v>
      </c>
      <c r="F29" s="288" t="s">
        <v>20</v>
      </c>
      <c r="G29" s="354">
        <v>84</v>
      </c>
      <c r="H29" s="1"/>
      <c r="I29" s="1"/>
      <c r="J29" s="1"/>
      <c r="K29" s="1"/>
      <c r="L29" s="339"/>
      <c r="M29">
        <f t="shared" si="1"/>
        <v>84</v>
      </c>
      <c r="N29">
        <f t="shared" si="2"/>
        <v>1</v>
      </c>
      <c r="O29" s="257">
        <f t="shared" si="3"/>
        <v>84</v>
      </c>
    </row>
    <row r="30" spans="2:15" ht="15">
      <c r="B30" s="311"/>
      <c r="C30" s="266">
        <f t="shared" si="0"/>
        <v>29</v>
      </c>
      <c r="D30" s="288" t="s">
        <v>17</v>
      </c>
      <c r="E30" s="288" t="s">
        <v>8</v>
      </c>
      <c r="F30" s="288" t="s">
        <v>32</v>
      </c>
      <c r="G30" s="354">
        <v>81</v>
      </c>
      <c r="H30" s="1"/>
      <c r="I30" s="1"/>
      <c r="J30" s="1"/>
      <c r="K30" s="1"/>
      <c r="L30" s="339"/>
      <c r="M30">
        <f t="shared" si="1"/>
        <v>81</v>
      </c>
      <c r="N30">
        <f t="shared" si="2"/>
        <v>1</v>
      </c>
      <c r="O30" s="257">
        <f t="shared" si="3"/>
        <v>81</v>
      </c>
    </row>
    <row r="31" spans="2:15" ht="15">
      <c r="B31" s="311"/>
      <c r="C31" s="266">
        <f t="shared" si="0"/>
        <v>30</v>
      </c>
      <c r="D31" s="288" t="s">
        <v>184</v>
      </c>
      <c r="E31" s="288" t="s">
        <v>4</v>
      </c>
      <c r="F31" s="288" t="s">
        <v>60</v>
      </c>
      <c r="G31" s="354">
        <v>80</v>
      </c>
      <c r="H31" s="1"/>
      <c r="I31" s="1"/>
      <c r="J31" s="1"/>
      <c r="K31" s="1"/>
      <c r="L31" s="339"/>
      <c r="M31">
        <f t="shared" si="1"/>
        <v>80</v>
      </c>
      <c r="N31">
        <f t="shared" si="2"/>
        <v>1</v>
      </c>
      <c r="O31" s="257">
        <f t="shared" si="3"/>
        <v>80</v>
      </c>
    </row>
    <row r="32" spans="2:15" ht="15">
      <c r="B32" s="311"/>
      <c r="C32" s="266">
        <f t="shared" si="0"/>
        <v>31</v>
      </c>
      <c r="D32" s="288" t="s">
        <v>261</v>
      </c>
      <c r="E32" s="288" t="s">
        <v>4</v>
      </c>
      <c r="F32" s="288" t="s">
        <v>9</v>
      </c>
      <c r="G32" s="354">
        <v>79</v>
      </c>
      <c r="H32" s="1"/>
      <c r="I32" s="1"/>
      <c r="J32" s="1"/>
      <c r="K32" s="1"/>
      <c r="L32" s="339"/>
      <c r="M32">
        <f t="shared" si="1"/>
        <v>79</v>
      </c>
      <c r="N32">
        <f t="shared" si="2"/>
        <v>1</v>
      </c>
      <c r="O32" s="257">
        <f t="shared" si="3"/>
        <v>79</v>
      </c>
    </row>
    <row r="33" spans="2:15">
      <c r="B33" s="311"/>
      <c r="C33" s="266" t="e">
        <f t="shared" si="0"/>
        <v>#N/A</v>
      </c>
    </row>
    <row r="34" spans="2:15">
      <c r="B34" s="311"/>
      <c r="C34" s="266" t="e">
        <f t="shared" si="0"/>
        <v>#N/A</v>
      </c>
    </row>
    <row r="35" spans="2:15">
      <c r="B35" s="311"/>
      <c r="C35" s="266" t="e">
        <f t="shared" si="0"/>
        <v>#N/A</v>
      </c>
    </row>
    <row r="36" spans="2:15">
      <c r="B36" s="311"/>
      <c r="C36" s="266" t="e">
        <f t="shared" si="0"/>
        <v>#N/A</v>
      </c>
    </row>
    <row r="37" spans="2:15">
      <c r="B37" s="311"/>
      <c r="C37" s="266" t="e">
        <f t="shared" si="0"/>
        <v>#N/A</v>
      </c>
    </row>
    <row r="38" spans="2:15">
      <c r="B38" s="311"/>
      <c r="C38" s="266" t="e">
        <f t="shared" si="0"/>
        <v>#N/A</v>
      </c>
    </row>
    <row r="39" spans="2:15">
      <c r="B39" s="311"/>
      <c r="C39" s="266" t="e">
        <f t="shared" si="0"/>
        <v>#N/A</v>
      </c>
    </row>
    <row r="40" spans="2:15">
      <c r="B40" s="311"/>
      <c r="C40" s="266" t="e">
        <f t="shared" si="0"/>
        <v>#N/A</v>
      </c>
    </row>
    <row r="41" spans="2:15">
      <c r="B41" s="311"/>
      <c r="C41" s="266" t="e">
        <f t="shared" si="0"/>
        <v>#N/A</v>
      </c>
    </row>
    <row r="42" spans="2:15">
      <c r="B42" s="311"/>
      <c r="C42" s="266" t="e">
        <f t="shared" si="0"/>
        <v>#N/A</v>
      </c>
    </row>
    <row r="43" spans="2:15">
      <c r="B43" s="311"/>
      <c r="C43" s="266" t="e">
        <f t="shared" si="0"/>
        <v>#N/A</v>
      </c>
    </row>
    <row r="44" spans="2:15">
      <c r="B44" s="311"/>
      <c r="C44" s="266" t="e">
        <f t="shared" si="0"/>
        <v>#N/A</v>
      </c>
    </row>
    <row r="45" spans="2:15">
      <c r="B45" s="311"/>
      <c r="C45" s="266" t="e">
        <f t="shared" si="0"/>
        <v>#N/A</v>
      </c>
    </row>
    <row r="46" spans="2:15">
      <c r="B46" s="311"/>
      <c r="C46" s="266" t="e">
        <f t="shared" si="0"/>
        <v>#N/A</v>
      </c>
    </row>
    <row r="47" spans="2:15" ht="15">
      <c r="B47"/>
      <c r="C47">
        <f t="shared" ref="C47:O47" si="4">COUNTA(C2:C46)</f>
        <v>45</v>
      </c>
      <c r="D47">
        <f t="shared" si="4"/>
        <v>31</v>
      </c>
      <c r="E47">
        <f t="shared" si="4"/>
        <v>31</v>
      </c>
      <c r="F47" s="302">
        <f t="shared" si="4"/>
        <v>31</v>
      </c>
      <c r="G47">
        <f t="shared" si="4"/>
        <v>22</v>
      </c>
      <c r="H47">
        <f t="shared" si="4"/>
        <v>13</v>
      </c>
      <c r="I47">
        <f t="shared" si="4"/>
        <v>14</v>
      </c>
      <c r="J47">
        <f t="shared" si="4"/>
        <v>0</v>
      </c>
      <c r="K47">
        <f t="shared" si="4"/>
        <v>0</v>
      </c>
      <c r="L47" s="302">
        <f t="shared" si="4"/>
        <v>0</v>
      </c>
      <c r="M47">
        <f t="shared" si="4"/>
        <v>31</v>
      </c>
      <c r="N47">
        <f t="shared" si="4"/>
        <v>31</v>
      </c>
      <c r="O47">
        <f t="shared" si="4"/>
        <v>31</v>
      </c>
    </row>
    <row r="48" spans="2:15" ht="104.25" customHeight="1">
      <c r="B48" s="369"/>
      <c r="C48" s="370"/>
      <c r="D48" s="371" t="str">
        <f>D1</f>
        <v>Name</v>
      </c>
      <c r="E48" s="371" t="str">
        <f t="shared" ref="E48:F48" si="5">E1</f>
        <v>Club</v>
      </c>
      <c r="F48" s="372" t="str">
        <f t="shared" si="5"/>
        <v>Age
Class</v>
      </c>
      <c r="G48" s="373" t="str">
        <f>G1</f>
        <v>Penrith Beacon</v>
      </c>
      <c r="H48" s="373" t="str">
        <f t="shared" ref="H48:L48" si="6">H1</f>
        <v>Loughrigg (LOC)</v>
      </c>
      <c r="I48" s="373" t="str">
        <f t="shared" si="6"/>
        <v>Lank Rigg (WCOC)</v>
      </c>
      <c r="J48" s="373" t="str">
        <f t="shared" si="6"/>
        <v>Ling Fell (WCOC)</v>
      </c>
      <c r="K48" s="373" t="str">
        <f t="shared" si="6"/>
        <v>Harter Fell (LOC)</v>
      </c>
      <c r="L48" s="374">
        <f t="shared" si="6"/>
        <v>0</v>
      </c>
      <c r="M48" s="362" t="str">
        <f>M1</f>
        <v>Galoppen Score</v>
      </c>
      <c r="N48" s="362" t="str">
        <f t="shared" ref="N48:O48" si="7">N1</f>
        <v>Number of Counting Scores</v>
      </c>
      <c r="O48" s="362" t="str">
        <f t="shared" si="7"/>
        <v>Average of Counting Scores</v>
      </c>
    </row>
    <row r="49" spans="2:15" ht="15">
      <c r="B49" s="325" t="s">
        <v>24</v>
      </c>
      <c r="C49" s="266">
        <f t="shared" ref="C49:C108" si="8">RANK(M49,M$49:M$110)</f>
        <v>1</v>
      </c>
      <c r="D49" t="s">
        <v>233</v>
      </c>
      <c r="E49" t="s">
        <v>4</v>
      </c>
      <c r="F49" t="s">
        <v>26</v>
      </c>
      <c r="G49" s="356">
        <v>99</v>
      </c>
      <c r="H49">
        <v>99</v>
      </c>
      <c r="I49">
        <v>99</v>
      </c>
      <c r="J49"/>
      <c r="K49"/>
      <c r="L49" s="302"/>
      <c r="M49" s="102">
        <f t="shared" ref="M49:M92" si="9">IFERROR(LARGE($E49:$J49,1),0)+IFERROR(LARGE($E49:$J49,2),0)+IFERROR(LARGE($E49:$J49,3),0)+IFERROR(LARGE($E49:$J49,4),0)</f>
        <v>297</v>
      </c>
      <c r="N49" s="102">
        <f t="shared" ref="N49:N92" si="10">IF(COUNT(G49:L49)&gt;4,4,COUNT(G49:L49))</f>
        <v>3</v>
      </c>
      <c r="O49" s="101">
        <f t="shared" ref="O49:O92" si="11">M49/N49</f>
        <v>99</v>
      </c>
    </row>
    <row r="50" spans="2:15" ht="15">
      <c r="B50" s="325"/>
      <c r="C50" s="266">
        <f t="shared" si="8"/>
        <v>2</v>
      </c>
      <c r="D50" t="s">
        <v>235</v>
      </c>
      <c r="E50" t="s">
        <v>10</v>
      </c>
      <c r="F50" t="s">
        <v>13</v>
      </c>
      <c r="G50" s="356">
        <v>96</v>
      </c>
      <c r="H50" s="292">
        <v>90</v>
      </c>
      <c r="I50">
        <v>95</v>
      </c>
      <c r="J50"/>
      <c r="K50"/>
      <c r="L50" s="302"/>
      <c r="M50" s="102">
        <f t="shared" si="9"/>
        <v>281</v>
      </c>
      <c r="N50" s="102">
        <f t="shared" si="10"/>
        <v>3</v>
      </c>
      <c r="O50" s="101">
        <f t="shared" si="11"/>
        <v>93.666666666666671</v>
      </c>
    </row>
    <row r="51" spans="2:15" ht="15">
      <c r="B51" s="325"/>
      <c r="C51" s="266">
        <f t="shared" si="8"/>
        <v>3</v>
      </c>
      <c r="D51" t="s">
        <v>123</v>
      </c>
      <c r="E51" t="s">
        <v>10</v>
      </c>
      <c r="F51" t="s">
        <v>23</v>
      </c>
      <c r="G51" s="356">
        <v>86</v>
      </c>
      <c r="H51">
        <v>82</v>
      </c>
      <c r="I51">
        <v>88</v>
      </c>
      <c r="J51"/>
      <c r="K51"/>
      <c r="L51" s="302"/>
      <c r="M51" s="102">
        <f t="shared" si="9"/>
        <v>256</v>
      </c>
      <c r="N51" s="102">
        <f t="shared" si="10"/>
        <v>3</v>
      </c>
      <c r="O51" s="101">
        <f t="shared" si="11"/>
        <v>85.333333333333329</v>
      </c>
    </row>
    <row r="52" spans="2:15" ht="15">
      <c r="B52" s="325"/>
      <c r="C52" s="266">
        <f t="shared" si="8"/>
        <v>4</v>
      </c>
      <c r="D52" t="s">
        <v>181</v>
      </c>
      <c r="E52" t="s">
        <v>4</v>
      </c>
      <c r="F52" t="s">
        <v>7</v>
      </c>
      <c r="G52" s="356">
        <v>84</v>
      </c>
      <c r="H52" s="292">
        <v>80</v>
      </c>
      <c r="I52">
        <v>91</v>
      </c>
      <c r="J52"/>
      <c r="K52"/>
      <c r="L52" s="302"/>
      <c r="M52" s="102">
        <f t="shared" si="9"/>
        <v>255</v>
      </c>
      <c r="N52" s="102">
        <f t="shared" si="10"/>
        <v>3</v>
      </c>
      <c r="O52" s="101">
        <f t="shared" si="11"/>
        <v>85</v>
      </c>
    </row>
    <row r="53" spans="2:15" ht="15">
      <c r="B53" s="325"/>
      <c r="C53" s="266">
        <f t="shared" si="8"/>
        <v>5</v>
      </c>
      <c r="D53" t="s">
        <v>361</v>
      </c>
      <c r="E53" s="288" t="s">
        <v>10</v>
      </c>
      <c r="F53" s="288" t="s">
        <v>18</v>
      </c>
      <c r="G53" s="355"/>
      <c r="H53" s="292">
        <v>98</v>
      </c>
      <c r="I53">
        <v>98</v>
      </c>
      <c r="J53"/>
      <c r="K53"/>
      <c r="L53" s="302"/>
      <c r="M53" s="102">
        <f t="shared" si="9"/>
        <v>196</v>
      </c>
      <c r="N53" s="102">
        <f t="shared" si="10"/>
        <v>2</v>
      </c>
      <c r="O53" s="101">
        <f t="shared" si="11"/>
        <v>98</v>
      </c>
    </row>
    <row r="54" spans="2:15" ht="15">
      <c r="B54" s="325"/>
      <c r="C54" s="266">
        <f t="shared" si="8"/>
        <v>6</v>
      </c>
      <c r="D54" t="s">
        <v>83</v>
      </c>
      <c r="E54" t="s">
        <v>4</v>
      </c>
      <c r="F54" t="s">
        <v>26</v>
      </c>
      <c r="G54" s="356">
        <v>98</v>
      </c>
      <c r="H54" s="292">
        <v>97</v>
      </c>
      <c r="I54"/>
      <c r="J54"/>
      <c r="K54"/>
      <c r="L54" s="302"/>
      <c r="M54" s="102">
        <f t="shared" si="9"/>
        <v>195</v>
      </c>
      <c r="N54" s="102">
        <f t="shared" si="10"/>
        <v>2</v>
      </c>
      <c r="O54" s="101">
        <f t="shared" si="11"/>
        <v>97.5</v>
      </c>
    </row>
    <row r="55" spans="2:15" ht="15">
      <c r="B55" s="325"/>
      <c r="C55" s="266">
        <f t="shared" si="8"/>
        <v>7</v>
      </c>
      <c r="D55" t="s">
        <v>362</v>
      </c>
      <c r="E55" s="288" t="s">
        <v>4</v>
      </c>
      <c r="F55" s="288" t="s">
        <v>7</v>
      </c>
      <c r="G55" s="355"/>
      <c r="H55" s="292">
        <v>96</v>
      </c>
      <c r="I55">
        <v>97</v>
      </c>
      <c r="J55"/>
      <c r="K55"/>
      <c r="L55" s="302"/>
      <c r="M55" s="102">
        <f t="shared" si="9"/>
        <v>193</v>
      </c>
      <c r="N55" s="102">
        <f t="shared" si="10"/>
        <v>2</v>
      </c>
      <c r="O55" s="101">
        <f t="shared" si="11"/>
        <v>96.5</v>
      </c>
    </row>
    <row r="56" spans="2:15" ht="15">
      <c r="B56" s="325"/>
      <c r="C56" s="266">
        <f t="shared" si="8"/>
        <v>8</v>
      </c>
      <c r="D56" t="s">
        <v>87</v>
      </c>
      <c r="E56" t="s">
        <v>4</v>
      </c>
      <c r="F56" t="s">
        <v>20</v>
      </c>
      <c r="G56" s="356">
        <v>97</v>
      </c>
      <c r="H56">
        <v>95</v>
      </c>
      <c r="I56"/>
      <c r="J56"/>
      <c r="K56"/>
      <c r="L56" s="302"/>
      <c r="M56" s="102">
        <f t="shared" si="9"/>
        <v>192</v>
      </c>
      <c r="N56" s="102">
        <f t="shared" si="10"/>
        <v>2</v>
      </c>
      <c r="O56" s="101">
        <f t="shared" si="11"/>
        <v>96</v>
      </c>
    </row>
    <row r="57" spans="2:15" ht="15">
      <c r="B57" s="325"/>
      <c r="C57" s="266">
        <f t="shared" si="8"/>
        <v>9</v>
      </c>
      <c r="D57" t="s">
        <v>78</v>
      </c>
      <c r="E57" t="s">
        <v>4</v>
      </c>
      <c r="F57" t="s">
        <v>137</v>
      </c>
      <c r="G57" s="356">
        <v>95</v>
      </c>
      <c r="H57">
        <v>94</v>
      </c>
      <c r="I57"/>
      <c r="J57"/>
      <c r="K57"/>
      <c r="L57" s="302"/>
      <c r="M57" s="102">
        <f t="shared" si="9"/>
        <v>189</v>
      </c>
      <c r="N57" s="102">
        <f t="shared" si="10"/>
        <v>2</v>
      </c>
      <c r="O57" s="101">
        <f t="shared" si="11"/>
        <v>94.5</v>
      </c>
    </row>
    <row r="58" spans="2:15" ht="15">
      <c r="B58" s="325"/>
      <c r="C58" s="266">
        <f t="shared" si="8"/>
        <v>10</v>
      </c>
      <c r="D58" t="s">
        <v>14</v>
      </c>
      <c r="E58" s="288" t="s">
        <v>10</v>
      </c>
      <c r="F58" s="288" t="s">
        <v>19</v>
      </c>
      <c r="G58" s="355"/>
      <c r="H58" s="292">
        <v>92</v>
      </c>
      <c r="I58">
        <v>96</v>
      </c>
      <c r="J58"/>
      <c r="K58"/>
      <c r="L58" s="302"/>
      <c r="M58" s="102">
        <f t="shared" si="9"/>
        <v>188</v>
      </c>
      <c r="N58" s="102">
        <f t="shared" si="10"/>
        <v>2</v>
      </c>
      <c r="O58" s="101">
        <f t="shared" si="11"/>
        <v>94</v>
      </c>
    </row>
    <row r="59" spans="2:15" ht="15">
      <c r="B59" s="325"/>
      <c r="C59" s="266">
        <f t="shared" si="8"/>
        <v>11</v>
      </c>
      <c r="D59" t="s">
        <v>16</v>
      </c>
      <c r="E59" t="s">
        <v>4</v>
      </c>
      <c r="F59" t="s">
        <v>20</v>
      </c>
      <c r="G59" s="356">
        <v>91</v>
      </c>
      <c r="H59" s="292">
        <v>89</v>
      </c>
      <c r="I59"/>
      <c r="J59"/>
      <c r="K59"/>
      <c r="L59" s="302"/>
      <c r="M59" s="102">
        <f t="shared" si="9"/>
        <v>180</v>
      </c>
      <c r="N59" s="102">
        <f t="shared" si="10"/>
        <v>2</v>
      </c>
      <c r="O59" s="101">
        <f t="shared" si="11"/>
        <v>90</v>
      </c>
    </row>
    <row r="60" spans="2:15" ht="15">
      <c r="B60" s="325"/>
      <c r="C60" s="266">
        <f t="shared" si="8"/>
        <v>12</v>
      </c>
      <c r="D60" t="s">
        <v>102</v>
      </c>
      <c r="E60" t="s">
        <v>10</v>
      </c>
      <c r="F60" t="s">
        <v>19</v>
      </c>
      <c r="G60" s="356">
        <v>93</v>
      </c>
      <c r="H60" s="292">
        <v>84</v>
      </c>
      <c r="I60"/>
      <c r="J60"/>
      <c r="K60"/>
      <c r="L60" s="302"/>
      <c r="M60" s="102">
        <f t="shared" si="9"/>
        <v>177</v>
      </c>
      <c r="N60" s="102">
        <f t="shared" si="10"/>
        <v>2</v>
      </c>
      <c r="O60" s="101">
        <f t="shared" si="11"/>
        <v>88.5</v>
      </c>
    </row>
    <row r="61" spans="2:15" ht="15">
      <c r="B61" s="325"/>
      <c r="C61" s="266">
        <f t="shared" si="8"/>
        <v>12</v>
      </c>
      <c r="D61" t="s">
        <v>30</v>
      </c>
      <c r="E61" t="s">
        <v>4</v>
      </c>
      <c r="F61" t="s">
        <v>18</v>
      </c>
      <c r="G61" s="356">
        <v>94</v>
      </c>
      <c r="H61" s="292">
        <v>83</v>
      </c>
      <c r="I61"/>
      <c r="J61"/>
      <c r="K61"/>
      <c r="L61" s="302"/>
      <c r="M61" s="102">
        <f t="shared" si="9"/>
        <v>177</v>
      </c>
      <c r="N61" s="102">
        <f t="shared" si="10"/>
        <v>2</v>
      </c>
      <c r="O61" s="101">
        <f t="shared" si="11"/>
        <v>88.5</v>
      </c>
    </row>
    <row r="62" spans="2:15" ht="15">
      <c r="B62" s="325"/>
      <c r="C62" s="266">
        <f t="shared" si="8"/>
        <v>14</v>
      </c>
      <c r="D62" t="s">
        <v>21</v>
      </c>
      <c r="E62" t="s">
        <v>4</v>
      </c>
      <c r="F62" t="s">
        <v>18</v>
      </c>
      <c r="G62" s="356">
        <v>90</v>
      </c>
      <c r="H62"/>
      <c r="I62">
        <v>86</v>
      </c>
      <c r="J62"/>
      <c r="K62"/>
      <c r="L62" s="302"/>
      <c r="M62" s="102">
        <f t="shared" si="9"/>
        <v>176</v>
      </c>
      <c r="N62" s="102">
        <f t="shared" si="10"/>
        <v>2</v>
      </c>
      <c r="O62" s="101">
        <f t="shared" si="11"/>
        <v>88</v>
      </c>
    </row>
    <row r="63" spans="2:15" ht="15">
      <c r="B63" s="325"/>
      <c r="C63" s="266">
        <f t="shared" si="8"/>
        <v>15</v>
      </c>
      <c r="D63" t="s">
        <v>140</v>
      </c>
      <c r="E63" s="288" t="s">
        <v>4</v>
      </c>
      <c r="F63" s="288" t="s">
        <v>340</v>
      </c>
      <c r="G63" s="355"/>
      <c r="H63" s="292">
        <v>87</v>
      </c>
      <c r="I63">
        <v>85</v>
      </c>
      <c r="J63"/>
      <c r="K63"/>
      <c r="L63" s="302"/>
      <c r="M63" s="102">
        <f t="shared" si="9"/>
        <v>172</v>
      </c>
      <c r="N63" s="102">
        <f t="shared" si="10"/>
        <v>2</v>
      </c>
      <c r="O63" s="101">
        <f t="shared" si="11"/>
        <v>86</v>
      </c>
    </row>
    <row r="64" spans="2:15" ht="15">
      <c r="B64" s="325"/>
      <c r="C64" s="266">
        <f t="shared" si="8"/>
        <v>15</v>
      </c>
      <c r="D64" t="s">
        <v>170</v>
      </c>
      <c r="E64" t="s">
        <v>10</v>
      </c>
      <c r="F64" t="s">
        <v>32</v>
      </c>
      <c r="G64" s="356">
        <v>87</v>
      </c>
      <c r="H64" s="292">
        <v>85</v>
      </c>
      <c r="I64"/>
      <c r="J64"/>
      <c r="K64"/>
      <c r="L64" s="302"/>
      <c r="M64" s="102">
        <f t="shared" si="9"/>
        <v>172</v>
      </c>
      <c r="N64" s="102">
        <f t="shared" si="10"/>
        <v>2</v>
      </c>
      <c r="O64" s="101">
        <f t="shared" si="11"/>
        <v>86</v>
      </c>
    </row>
    <row r="65" spans="2:15" ht="15">
      <c r="B65" s="325"/>
      <c r="C65" s="266">
        <f t="shared" si="8"/>
        <v>17</v>
      </c>
      <c r="D65" t="s">
        <v>90</v>
      </c>
      <c r="E65" t="s">
        <v>10</v>
      </c>
      <c r="F65" t="s">
        <v>32</v>
      </c>
      <c r="G65" s="356">
        <v>89</v>
      </c>
      <c r="H65">
        <v>81</v>
      </c>
      <c r="I65"/>
      <c r="J65"/>
      <c r="K65"/>
      <c r="L65" s="302"/>
      <c r="M65" s="102">
        <f t="shared" si="9"/>
        <v>170</v>
      </c>
      <c r="N65" s="102">
        <f t="shared" si="10"/>
        <v>2</v>
      </c>
      <c r="O65" s="101">
        <f t="shared" si="11"/>
        <v>85</v>
      </c>
    </row>
    <row r="66" spans="2:15" ht="15">
      <c r="B66" s="325"/>
      <c r="C66" s="266">
        <f t="shared" si="8"/>
        <v>18</v>
      </c>
      <c r="D66" t="s">
        <v>374</v>
      </c>
      <c r="E66" s="288" t="s">
        <v>8</v>
      </c>
      <c r="F66" s="288" t="s">
        <v>32</v>
      </c>
      <c r="G66" s="355"/>
      <c r="H66" s="292">
        <v>74</v>
      </c>
      <c r="I66">
        <v>89</v>
      </c>
      <c r="J66"/>
      <c r="K66"/>
      <c r="L66" s="302"/>
      <c r="M66" s="102">
        <f t="shared" si="9"/>
        <v>163</v>
      </c>
      <c r="N66" s="102">
        <f t="shared" si="10"/>
        <v>2</v>
      </c>
      <c r="O66" s="101">
        <f t="shared" si="11"/>
        <v>81.5</v>
      </c>
    </row>
    <row r="67" spans="2:15" ht="15">
      <c r="B67" s="325"/>
      <c r="C67" s="266">
        <f t="shared" si="8"/>
        <v>19</v>
      </c>
      <c r="D67" t="s">
        <v>132</v>
      </c>
      <c r="E67" t="s">
        <v>4</v>
      </c>
      <c r="F67" t="s">
        <v>38</v>
      </c>
      <c r="G67" s="356">
        <v>85</v>
      </c>
      <c r="H67">
        <v>72</v>
      </c>
      <c r="I67"/>
      <c r="J67"/>
      <c r="K67"/>
      <c r="L67" s="302"/>
      <c r="M67" s="102">
        <f t="shared" si="9"/>
        <v>157</v>
      </c>
      <c r="N67" s="102">
        <f t="shared" si="10"/>
        <v>2</v>
      </c>
      <c r="O67" s="101">
        <f t="shared" si="11"/>
        <v>78.5</v>
      </c>
    </row>
    <row r="68" spans="2:15" ht="15">
      <c r="B68" s="325"/>
      <c r="C68" s="266">
        <f t="shared" si="8"/>
        <v>20</v>
      </c>
      <c r="D68" t="s">
        <v>461</v>
      </c>
      <c r="E68" t="s">
        <v>4</v>
      </c>
      <c r="F68" t="s">
        <v>38</v>
      </c>
      <c r="G68" s="356"/>
      <c r="H68"/>
      <c r="I68">
        <v>94</v>
      </c>
      <c r="J68"/>
      <c r="K68"/>
      <c r="L68" s="302"/>
      <c r="M68" s="102">
        <f t="shared" si="9"/>
        <v>94</v>
      </c>
      <c r="N68" s="102">
        <f t="shared" si="10"/>
        <v>1</v>
      </c>
      <c r="O68" s="101">
        <f t="shared" si="11"/>
        <v>94</v>
      </c>
    </row>
    <row r="69" spans="2:15" ht="15">
      <c r="B69" s="325"/>
      <c r="C69" s="266">
        <f t="shared" si="8"/>
        <v>21</v>
      </c>
      <c r="D69" t="s">
        <v>173</v>
      </c>
      <c r="E69" t="s">
        <v>4</v>
      </c>
      <c r="F69" t="s">
        <v>39</v>
      </c>
      <c r="G69" s="356"/>
      <c r="H69"/>
      <c r="I69">
        <v>93</v>
      </c>
      <c r="J69"/>
      <c r="K69"/>
      <c r="L69" s="302"/>
      <c r="M69" s="102">
        <f t="shared" si="9"/>
        <v>93</v>
      </c>
      <c r="N69" s="102">
        <f t="shared" si="10"/>
        <v>1</v>
      </c>
      <c r="O69" s="101">
        <f t="shared" si="11"/>
        <v>93</v>
      </c>
    </row>
    <row r="70" spans="2:15" ht="15">
      <c r="B70" s="325"/>
      <c r="C70" s="266">
        <f t="shared" si="8"/>
        <v>21</v>
      </c>
      <c r="D70" t="s">
        <v>363</v>
      </c>
      <c r="E70" s="288" t="s">
        <v>8</v>
      </c>
      <c r="F70" s="288" t="s">
        <v>340</v>
      </c>
      <c r="G70" s="355"/>
      <c r="H70" s="292">
        <v>93</v>
      </c>
      <c r="I70"/>
      <c r="J70"/>
      <c r="K70"/>
      <c r="L70" s="302"/>
      <c r="M70" s="102">
        <f t="shared" si="9"/>
        <v>93</v>
      </c>
      <c r="N70" s="102">
        <f t="shared" si="10"/>
        <v>1</v>
      </c>
      <c r="O70" s="101">
        <f t="shared" si="11"/>
        <v>93</v>
      </c>
    </row>
    <row r="71" spans="2:15" ht="15">
      <c r="B71" s="325"/>
      <c r="C71" s="266">
        <f t="shared" si="8"/>
        <v>23</v>
      </c>
      <c r="D71" t="s">
        <v>311</v>
      </c>
      <c r="E71" t="s">
        <v>4</v>
      </c>
      <c r="F71" t="s">
        <v>26</v>
      </c>
      <c r="G71" s="356">
        <v>92</v>
      </c>
      <c r="H71"/>
      <c r="I71"/>
      <c r="J71"/>
      <c r="K71"/>
      <c r="L71" s="302"/>
      <c r="M71" s="102">
        <f t="shared" si="9"/>
        <v>92</v>
      </c>
      <c r="N71" s="102">
        <f t="shared" si="10"/>
        <v>1</v>
      </c>
      <c r="O71" s="101">
        <f t="shared" si="11"/>
        <v>92</v>
      </c>
    </row>
    <row r="72" spans="2:15" ht="15">
      <c r="B72" s="325"/>
      <c r="C72" s="266">
        <f t="shared" si="8"/>
        <v>23</v>
      </c>
      <c r="D72" t="s">
        <v>462</v>
      </c>
      <c r="E72" t="s">
        <v>4</v>
      </c>
      <c r="F72" t="s">
        <v>20</v>
      </c>
      <c r="G72" s="356"/>
      <c r="H72"/>
      <c r="I72">
        <v>92</v>
      </c>
      <c r="J72"/>
      <c r="K72"/>
      <c r="L72" s="302"/>
      <c r="M72" s="102">
        <f t="shared" si="9"/>
        <v>92</v>
      </c>
      <c r="N72" s="102">
        <f t="shared" si="10"/>
        <v>1</v>
      </c>
      <c r="O72" s="101">
        <f t="shared" si="11"/>
        <v>92</v>
      </c>
    </row>
    <row r="73" spans="2:15" ht="15">
      <c r="B73" s="325"/>
      <c r="C73" s="266">
        <f t="shared" si="8"/>
        <v>25</v>
      </c>
      <c r="D73" t="s">
        <v>80</v>
      </c>
      <c r="E73" s="288" t="s">
        <v>4</v>
      </c>
      <c r="F73" s="288" t="s">
        <v>6</v>
      </c>
      <c r="G73" s="355"/>
      <c r="H73" s="292">
        <v>91</v>
      </c>
      <c r="I73"/>
      <c r="J73"/>
      <c r="K73"/>
      <c r="L73" s="302"/>
      <c r="M73" s="102">
        <f t="shared" si="9"/>
        <v>91</v>
      </c>
      <c r="N73" s="102">
        <f t="shared" si="10"/>
        <v>1</v>
      </c>
      <c r="O73" s="101">
        <f t="shared" si="11"/>
        <v>91</v>
      </c>
    </row>
    <row r="74" spans="2:15" ht="15">
      <c r="B74" s="325"/>
      <c r="C74" s="266">
        <f t="shared" si="8"/>
        <v>26</v>
      </c>
      <c r="D74" t="s">
        <v>30</v>
      </c>
      <c r="E74" t="s">
        <v>4</v>
      </c>
      <c r="F74" t="s">
        <v>18</v>
      </c>
      <c r="G74" s="356"/>
      <c r="H74"/>
      <c r="I74">
        <v>90</v>
      </c>
      <c r="J74"/>
      <c r="K74"/>
      <c r="L74" s="302"/>
      <c r="M74" s="102">
        <f t="shared" si="9"/>
        <v>90</v>
      </c>
      <c r="N74" s="102">
        <f t="shared" si="10"/>
        <v>1</v>
      </c>
      <c r="O74" s="101">
        <f t="shared" si="11"/>
        <v>90</v>
      </c>
    </row>
    <row r="75" spans="2:15" ht="15">
      <c r="B75" s="325"/>
      <c r="C75" s="266">
        <f t="shared" si="8"/>
        <v>27</v>
      </c>
      <c r="D75" t="s">
        <v>365</v>
      </c>
      <c r="E75" s="288" t="s">
        <v>10</v>
      </c>
      <c r="F75" s="288" t="s">
        <v>20</v>
      </c>
      <c r="G75" s="355"/>
      <c r="H75" s="292">
        <v>88</v>
      </c>
      <c r="I75"/>
      <c r="J75"/>
      <c r="K75"/>
      <c r="L75" s="302"/>
      <c r="M75" s="102">
        <f t="shared" si="9"/>
        <v>88</v>
      </c>
      <c r="N75" s="102">
        <f t="shared" si="10"/>
        <v>1</v>
      </c>
      <c r="O75" s="101">
        <f t="shared" si="11"/>
        <v>88</v>
      </c>
    </row>
    <row r="76" spans="2:15" ht="15">
      <c r="B76" s="325"/>
      <c r="C76" s="266">
        <f t="shared" si="8"/>
        <v>27</v>
      </c>
      <c r="D76" t="s">
        <v>364</v>
      </c>
      <c r="E76" s="288" t="s">
        <v>4</v>
      </c>
      <c r="F76" s="288" t="s">
        <v>18</v>
      </c>
      <c r="G76" s="355"/>
      <c r="H76" s="292">
        <v>88</v>
      </c>
      <c r="I76"/>
      <c r="J76"/>
      <c r="K76"/>
      <c r="L76" s="302"/>
      <c r="M76" s="102">
        <f t="shared" si="9"/>
        <v>88</v>
      </c>
      <c r="N76" s="102">
        <f t="shared" si="10"/>
        <v>1</v>
      </c>
      <c r="O76" s="101">
        <f t="shared" si="11"/>
        <v>88</v>
      </c>
    </row>
    <row r="77" spans="2:15" ht="15">
      <c r="B77" s="325"/>
      <c r="C77" s="266">
        <f t="shared" si="8"/>
        <v>27</v>
      </c>
      <c r="D77" t="s">
        <v>312</v>
      </c>
      <c r="E77" t="s">
        <v>10</v>
      </c>
      <c r="F77" t="s">
        <v>6</v>
      </c>
      <c r="G77" s="356">
        <v>88</v>
      </c>
      <c r="H77"/>
      <c r="I77"/>
      <c r="J77"/>
      <c r="K77"/>
      <c r="L77" s="302"/>
      <c r="M77" s="102">
        <f t="shared" si="9"/>
        <v>88</v>
      </c>
      <c r="N77" s="102">
        <f t="shared" si="10"/>
        <v>1</v>
      </c>
      <c r="O77" s="101">
        <f t="shared" si="11"/>
        <v>88</v>
      </c>
    </row>
    <row r="78" spans="2:15" ht="15">
      <c r="B78" s="325"/>
      <c r="C78" s="266">
        <f t="shared" si="8"/>
        <v>30</v>
      </c>
      <c r="D78" t="s">
        <v>463</v>
      </c>
      <c r="E78" t="s">
        <v>4</v>
      </c>
      <c r="F78" t="s">
        <v>5</v>
      </c>
      <c r="G78" s="356"/>
      <c r="H78"/>
      <c r="I78">
        <v>87</v>
      </c>
      <c r="J78"/>
      <c r="K78"/>
      <c r="L78" s="302"/>
      <c r="M78" s="102">
        <f t="shared" si="9"/>
        <v>87</v>
      </c>
      <c r="N78" s="102">
        <f t="shared" si="10"/>
        <v>1</v>
      </c>
      <c r="O78" s="101">
        <f t="shared" si="11"/>
        <v>87</v>
      </c>
    </row>
    <row r="79" spans="2:15" ht="15">
      <c r="B79" s="325"/>
      <c r="C79" s="266">
        <f t="shared" si="8"/>
        <v>31</v>
      </c>
      <c r="D79" t="s">
        <v>464</v>
      </c>
      <c r="E79" t="s">
        <v>4</v>
      </c>
      <c r="F79" t="s">
        <v>18</v>
      </c>
      <c r="G79" s="356"/>
      <c r="H79"/>
      <c r="I79">
        <v>84</v>
      </c>
      <c r="J79"/>
      <c r="K79"/>
      <c r="L79" s="302"/>
      <c r="M79" s="102">
        <f t="shared" si="9"/>
        <v>84</v>
      </c>
      <c r="N79" s="102">
        <f t="shared" si="10"/>
        <v>1</v>
      </c>
      <c r="O79" s="101">
        <f t="shared" si="11"/>
        <v>84</v>
      </c>
    </row>
    <row r="80" spans="2:15" ht="15">
      <c r="B80" s="325"/>
      <c r="C80" s="266">
        <f t="shared" si="8"/>
        <v>32</v>
      </c>
      <c r="D80" t="s">
        <v>52</v>
      </c>
      <c r="E80" t="s">
        <v>4</v>
      </c>
      <c r="F80" t="s">
        <v>35</v>
      </c>
      <c r="G80" s="356"/>
      <c r="H80"/>
      <c r="I80">
        <v>83</v>
      </c>
      <c r="J80"/>
      <c r="K80"/>
      <c r="L80" s="302"/>
      <c r="M80" s="102">
        <f t="shared" si="9"/>
        <v>83</v>
      </c>
      <c r="N80" s="102">
        <f t="shared" si="10"/>
        <v>1</v>
      </c>
      <c r="O80" s="101">
        <f t="shared" si="11"/>
        <v>83</v>
      </c>
    </row>
    <row r="81" spans="2:15" ht="15">
      <c r="B81" s="325"/>
      <c r="C81" s="266">
        <f t="shared" si="8"/>
        <v>32</v>
      </c>
      <c r="D81" t="s">
        <v>258</v>
      </c>
      <c r="E81" t="s">
        <v>8</v>
      </c>
      <c r="F81" t="s">
        <v>18</v>
      </c>
      <c r="G81" s="356">
        <v>83</v>
      </c>
      <c r="H81"/>
      <c r="I81"/>
      <c r="J81"/>
      <c r="K81"/>
      <c r="L81" s="302"/>
      <c r="M81" s="102">
        <f t="shared" si="9"/>
        <v>83</v>
      </c>
      <c r="N81" s="102">
        <f t="shared" si="10"/>
        <v>1</v>
      </c>
      <c r="O81" s="101">
        <f t="shared" si="11"/>
        <v>83</v>
      </c>
    </row>
    <row r="82" spans="2:15" ht="15">
      <c r="B82" s="325"/>
      <c r="C82" s="266">
        <f t="shared" si="8"/>
        <v>34</v>
      </c>
      <c r="D82" t="s">
        <v>40</v>
      </c>
      <c r="E82" t="s">
        <v>10</v>
      </c>
      <c r="F82" t="s">
        <v>42</v>
      </c>
      <c r="G82" s="356"/>
      <c r="H82"/>
      <c r="I82">
        <v>82</v>
      </c>
      <c r="J82"/>
      <c r="K82"/>
      <c r="L82" s="302"/>
      <c r="M82" s="102">
        <f t="shared" si="9"/>
        <v>82</v>
      </c>
      <c r="N82" s="102">
        <f t="shared" si="10"/>
        <v>1</v>
      </c>
      <c r="O82" s="101">
        <f t="shared" si="11"/>
        <v>82</v>
      </c>
    </row>
    <row r="83" spans="2:15" ht="15">
      <c r="B83" s="325"/>
      <c r="C83" s="266">
        <f t="shared" si="8"/>
        <v>34</v>
      </c>
      <c r="D83" t="s">
        <v>50</v>
      </c>
      <c r="E83" t="s">
        <v>8</v>
      </c>
      <c r="F83" t="s">
        <v>35</v>
      </c>
      <c r="G83" s="356">
        <v>82</v>
      </c>
      <c r="H83"/>
      <c r="I83"/>
      <c r="J83"/>
      <c r="K83"/>
      <c r="L83" s="302"/>
      <c r="M83" s="102">
        <f t="shared" si="9"/>
        <v>82</v>
      </c>
      <c r="N83" s="102">
        <f t="shared" si="10"/>
        <v>1</v>
      </c>
      <c r="O83" s="101">
        <f t="shared" si="11"/>
        <v>82</v>
      </c>
    </row>
    <row r="84" spans="2:15" ht="15">
      <c r="B84" s="325"/>
      <c r="C84" s="266">
        <f t="shared" si="8"/>
        <v>36</v>
      </c>
      <c r="D84" t="s">
        <v>245</v>
      </c>
      <c r="E84" t="s">
        <v>4</v>
      </c>
      <c r="F84" t="s">
        <v>22</v>
      </c>
      <c r="G84" s="356">
        <v>81</v>
      </c>
      <c r="H84"/>
      <c r="I84"/>
      <c r="J84"/>
      <c r="K84"/>
      <c r="L84" s="302"/>
      <c r="M84" s="102">
        <f t="shared" si="9"/>
        <v>81</v>
      </c>
      <c r="N84" s="102">
        <f t="shared" si="10"/>
        <v>1</v>
      </c>
      <c r="O84" s="101">
        <f t="shared" si="11"/>
        <v>81</v>
      </c>
    </row>
    <row r="85" spans="2:15" ht="15">
      <c r="B85" s="325"/>
      <c r="C85" s="266">
        <f t="shared" si="8"/>
        <v>36</v>
      </c>
      <c r="D85" t="s">
        <v>465</v>
      </c>
      <c r="E85" t="s">
        <v>4</v>
      </c>
      <c r="F85" t="s">
        <v>46</v>
      </c>
      <c r="G85" s="356"/>
      <c r="H85"/>
      <c r="I85">
        <v>81</v>
      </c>
      <c r="J85"/>
      <c r="K85"/>
      <c r="L85" s="302"/>
      <c r="M85" s="102">
        <f t="shared" si="9"/>
        <v>81</v>
      </c>
      <c r="N85" s="102">
        <f t="shared" si="10"/>
        <v>1</v>
      </c>
      <c r="O85" s="101">
        <f t="shared" si="11"/>
        <v>81</v>
      </c>
    </row>
    <row r="86" spans="2:15" ht="15">
      <c r="B86" s="325"/>
      <c r="C86" s="266">
        <f t="shared" si="8"/>
        <v>38</v>
      </c>
      <c r="D86" t="s">
        <v>174</v>
      </c>
      <c r="E86" t="s">
        <v>4</v>
      </c>
      <c r="F86" t="s">
        <v>38</v>
      </c>
      <c r="G86" s="356">
        <v>80</v>
      </c>
      <c r="H86"/>
      <c r="I86"/>
      <c r="J86"/>
      <c r="K86"/>
      <c r="L86" s="302"/>
      <c r="M86" s="102">
        <f t="shared" si="9"/>
        <v>80</v>
      </c>
      <c r="N86" s="102">
        <f t="shared" si="10"/>
        <v>1</v>
      </c>
      <c r="O86" s="101">
        <f t="shared" si="11"/>
        <v>80</v>
      </c>
    </row>
    <row r="87" spans="2:15" ht="15">
      <c r="B87" s="325"/>
      <c r="C87" s="266">
        <f t="shared" si="8"/>
        <v>38</v>
      </c>
      <c r="D87" t="s">
        <v>366</v>
      </c>
      <c r="E87" s="288" t="s">
        <v>8</v>
      </c>
      <c r="F87" s="288" t="s">
        <v>20</v>
      </c>
      <c r="G87" s="355"/>
      <c r="H87" s="292">
        <v>80</v>
      </c>
      <c r="I87"/>
      <c r="J87"/>
      <c r="K87"/>
      <c r="L87" s="302"/>
      <c r="M87" s="102">
        <f t="shared" si="9"/>
        <v>80</v>
      </c>
      <c r="N87" s="102">
        <f t="shared" si="10"/>
        <v>1</v>
      </c>
      <c r="O87" s="101">
        <f t="shared" si="11"/>
        <v>80</v>
      </c>
    </row>
    <row r="88" spans="2:15" ht="15">
      <c r="B88" s="325"/>
      <c r="C88" s="266">
        <f t="shared" si="8"/>
        <v>40</v>
      </c>
      <c r="D88" t="s">
        <v>368</v>
      </c>
      <c r="E88" s="288" t="s">
        <v>8</v>
      </c>
      <c r="F88" s="288" t="s">
        <v>20</v>
      </c>
      <c r="G88" s="355"/>
      <c r="H88" s="292">
        <v>78</v>
      </c>
      <c r="I88"/>
      <c r="J88"/>
      <c r="K88"/>
      <c r="L88" s="302"/>
      <c r="M88" s="102">
        <f t="shared" si="9"/>
        <v>78</v>
      </c>
      <c r="N88" s="102">
        <f t="shared" si="10"/>
        <v>1</v>
      </c>
      <c r="O88" s="101">
        <f t="shared" si="11"/>
        <v>78</v>
      </c>
    </row>
    <row r="89" spans="2:15" ht="15">
      <c r="B89" s="325"/>
      <c r="C89" s="266">
        <f t="shared" si="8"/>
        <v>41</v>
      </c>
      <c r="D89" t="s">
        <v>184</v>
      </c>
      <c r="E89" s="288" t="s">
        <v>4</v>
      </c>
      <c r="F89" s="288" t="s">
        <v>60</v>
      </c>
      <c r="G89" s="355"/>
      <c r="H89" s="292">
        <v>77</v>
      </c>
      <c r="I89"/>
      <c r="J89"/>
      <c r="K89"/>
      <c r="L89" s="302"/>
      <c r="M89" s="102">
        <f t="shared" si="9"/>
        <v>77</v>
      </c>
      <c r="N89" s="102">
        <f t="shared" si="10"/>
        <v>1</v>
      </c>
      <c r="O89" s="101">
        <f t="shared" si="11"/>
        <v>77</v>
      </c>
    </row>
    <row r="90" spans="2:15" ht="15">
      <c r="B90" s="325"/>
      <c r="C90" s="266">
        <f t="shared" si="8"/>
        <v>42</v>
      </c>
      <c r="D90" t="s">
        <v>371</v>
      </c>
      <c r="E90" s="288" t="s">
        <v>4</v>
      </c>
      <c r="F90" s="288" t="s">
        <v>32</v>
      </c>
      <c r="G90" s="355"/>
      <c r="H90" s="292">
        <v>76</v>
      </c>
      <c r="I90"/>
      <c r="J90"/>
      <c r="K90"/>
      <c r="L90" s="302"/>
      <c r="M90" s="102">
        <f t="shared" si="9"/>
        <v>76</v>
      </c>
      <c r="N90" s="102">
        <f t="shared" si="10"/>
        <v>1</v>
      </c>
      <c r="O90" s="101">
        <f t="shared" si="11"/>
        <v>76</v>
      </c>
    </row>
    <row r="91" spans="2:15" ht="15">
      <c r="B91" s="325"/>
      <c r="C91" s="266">
        <f t="shared" si="8"/>
        <v>43</v>
      </c>
      <c r="D91" t="s">
        <v>131</v>
      </c>
      <c r="E91" s="288" t="s">
        <v>8</v>
      </c>
      <c r="F91" s="288" t="s">
        <v>340</v>
      </c>
      <c r="G91" s="355"/>
      <c r="H91" s="292">
        <v>75</v>
      </c>
      <c r="I91"/>
      <c r="J91"/>
      <c r="K91"/>
      <c r="L91" s="302"/>
      <c r="M91" s="102">
        <f t="shared" si="9"/>
        <v>75</v>
      </c>
      <c r="N91" s="102">
        <f t="shared" si="10"/>
        <v>1</v>
      </c>
      <c r="O91" s="101">
        <f t="shared" si="11"/>
        <v>75</v>
      </c>
    </row>
    <row r="92" spans="2:15" ht="15">
      <c r="B92" s="325"/>
      <c r="C92" s="266">
        <f t="shared" si="8"/>
        <v>44</v>
      </c>
      <c r="D92" t="s">
        <v>376</v>
      </c>
      <c r="E92" s="288" t="s">
        <v>8</v>
      </c>
      <c r="F92" s="288" t="s">
        <v>20</v>
      </c>
      <c r="G92" s="355"/>
      <c r="H92" s="292">
        <v>73</v>
      </c>
      <c r="I92"/>
      <c r="J92"/>
      <c r="K92"/>
      <c r="L92" s="302"/>
      <c r="M92" s="102">
        <f t="shared" si="9"/>
        <v>73</v>
      </c>
      <c r="N92" s="102">
        <f t="shared" si="10"/>
        <v>1</v>
      </c>
      <c r="O92" s="101">
        <f t="shared" si="11"/>
        <v>73</v>
      </c>
    </row>
    <row r="93" spans="2:15">
      <c r="B93" s="325"/>
      <c r="C93" s="266" t="e">
        <f t="shared" si="8"/>
        <v>#N/A</v>
      </c>
      <c r="F93" s="264"/>
      <c r="G93" s="357"/>
    </row>
    <row r="94" spans="2:15">
      <c r="B94" s="325"/>
      <c r="C94" s="266" t="e">
        <f t="shared" si="8"/>
        <v>#N/A</v>
      </c>
      <c r="F94" s="264"/>
      <c r="G94" s="357"/>
    </row>
    <row r="95" spans="2:15">
      <c r="B95" s="325"/>
      <c r="C95" s="266" t="e">
        <f t="shared" si="8"/>
        <v>#N/A</v>
      </c>
      <c r="F95" s="264"/>
      <c r="G95" s="357"/>
    </row>
    <row r="96" spans="2:15">
      <c r="B96" s="325"/>
      <c r="C96" s="266" t="e">
        <f t="shared" si="8"/>
        <v>#N/A</v>
      </c>
      <c r="F96" s="264"/>
      <c r="G96" s="357"/>
    </row>
    <row r="97" spans="2:15">
      <c r="B97" s="325"/>
      <c r="C97" s="266" t="e">
        <f t="shared" si="8"/>
        <v>#N/A</v>
      </c>
      <c r="F97" s="264"/>
      <c r="G97" s="357"/>
    </row>
    <row r="98" spans="2:15">
      <c r="B98" s="325"/>
      <c r="C98" s="266" t="e">
        <f t="shared" si="8"/>
        <v>#N/A</v>
      </c>
      <c r="F98" s="264"/>
      <c r="G98" s="357"/>
    </row>
    <row r="99" spans="2:15">
      <c r="B99" s="325"/>
      <c r="C99" s="266" t="e">
        <f t="shared" si="8"/>
        <v>#N/A</v>
      </c>
      <c r="F99" s="264"/>
      <c r="G99" s="357"/>
    </row>
    <row r="100" spans="2:15">
      <c r="B100" s="325"/>
      <c r="C100" s="266" t="e">
        <f t="shared" si="8"/>
        <v>#N/A</v>
      </c>
      <c r="F100" s="264"/>
      <c r="G100" s="357"/>
    </row>
    <row r="101" spans="2:15">
      <c r="B101" s="325"/>
      <c r="C101" s="266" t="e">
        <f t="shared" si="8"/>
        <v>#N/A</v>
      </c>
      <c r="F101" s="264"/>
      <c r="G101" s="357"/>
    </row>
    <row r="102" spans="2:15">
      <c r="B102" s="325"/>
      <c r="C102" s="266" t="e">
        <f t="shared" si="8"/>
        <v>#N/A</v>
      </c>
      <c r="F102" s="264"/>
      <c r="G102" s="357"/>
    </row>
    <row r="103" spans="2:15">
      <c r="B103" s="325"/>
      <c r="C103" s="266" t="e">
        <f t="shared" si="8"/>
        <v>#N/A</v>
      </c>
      <c r="F103" s="264"/>
      <c r="G103" s="357"/>
    </row>
    <row r="104" spans="2:15">
      <c r="B104" s="325"/>
      <c r="C104" s="266" t="e">
        <f t="shared" si="8"/>
        <v>#N/A</v>
      </c>
      <c r="F104" s="264"/>
      <c r="G104" s="357"/>
    </row>
    <row r="105" spans="2:15">
      <c r="B105" s="325"/>
      <c r="C105" s="266" t="e">
        <f t="shared" si="8"/>
        <v>#N/A</v>
      </c>
      <c r="F105" s="264"/>
      <c r="G105" s="357"/>
    </row>
    <row r="106" spans="2:15">
      <c r="B106" s="325"/>
      <c r="C106" s="266" t="e">
        <f t="shared" si="8"/>
        <v>#N/A</v>
      </c>
      <c r="F106" s="264"/>
      <c r="G106" s="357"/>
    </row>
    <row r="107" spans="2:15">
      <c r="B107" s="325"/>
      <c r="C107" s="266" t="e">
        <f t="shared" si="8"/>
        <v>#N/A</v>
      </c>
      <c r="F107" s="264"/>
      <c r="G107" s="357"/>
    </row>
    <row r="108" spans="2:15">
      <c r="B108" s="325"/>
      <c r="C108" s="266" t="e">
        <f t="shared" si="8"/>
        <v>#N/A</v>
      </c>
      <c r="F108" s="264"/>
      <c r="G108" s="357"/>
    </row>
    <row r="109" spans="2:15" ht="15">
      <c r="C109">
        <f t="shared" ref="C109:O109" si="12">COUNTA(C49:C108)</f>
        <v>60</v>
      </c>
      <c r="D109">
        <f t="shared" si="12"/>
        <v>44</v>
      </c>
      <c r="E109">
        <f t="shared" si="12"/>
        <v>44</v>
      </c>
      <c r="F109">
        <f t="shared" si="12"/>
        <v>44</v>
      </c>
      <c r="G109" s="356">
        <f t="shared" si="12"/>
        <v>20</v>
      </c>
      <c r="H109">
        <f t="shared" si="12"/>
        <v>28</v>
      </c>
      <c r="I109">
        <f t="shared" si="12"/>
        <v>19</v>
      </c>
      <c r="J109">
        <f t="shared" si="12"/>
        <v>0</v>
      </c>
      <c r="K109">
        <f t="shared" si="12"/>
        <v>0</v>
      </c>
      <c r="L109" s="302">
        <f t="shared" si="12"/>
        <v>0</v>
      </c>
      <c r="M109">
        <f t="shared" si="12"/>
        <v>44</v>
      </c>
      <c r="N109">
        <f t="shared" si="12"/>
        <v>44</v>
      </c>
      <c r="O109">
        <f t="shared" si="12"/>
        <v>44</v>
      </c>
    </row>
    <row r="110" spans="2:15" ht="102" customHeight="1">
      <c r="B110" s="369"/>
      <c r="C110" s="370"/>
      <c r="D110" s="371" t="str">
        <f>D48</f>
        <v>Name</v>
      </c>
      <c r="E110" s="371" t="str">
        <f>E48</f>
        <v>Club</v>
      </c>
      <c r="F110" s="371" t="str">
        <f>F48</f>
        <v>Age
Class</v>
      </c>
      <c r="G110" s="380" t="str">
        <f t="shared" ref="G110:L110" si="13">G1</f>
        <v>Penrith Beacon</v>
      </c>
      <c r="H110" s="373" t="str">
        <f t="shared" si="13"/>
        <v>Loughrigg (LOC)</v>
      </c>
      <c r="I110" s="373" t="str">
        <f t="shared" si="13"/>
        <v>Lank Rigg (WCOC)</v>
      </c>
      <c r="J110" s="373" t="str">
        <f t="shared" si="13"/>
        <v>Ling Fell (WCOC)</v>
      </c>
      <c r="K110" s="373" t="str">
        <f t="shared" si="13"/>
        <v>Harter Fell (LOC)</v>
      </c>
      <c r="L110" s="374">
        <f t="shared" si="13"/>
        <v>0</v>
      </c>
      <c r="M110" s="362" t="str">
        <f>M48</f>
        <v>Galoppen Score</v>
      </c>
      <c r="N110" s="362" t="str">
        <f>N48</f>
        <v>Number of Counting Scores</v>
      </c>
      <c r="O110" s="362" t="str">
        <f>O48</f>
        <v>Average of Counting Scores</v>
      </c>
    </row>
    <row r="111" spans="2:15">
      <c r="B111" s="328" t="s">
        <v>43</v>
      </c>
      <c r="C111" s="266">
        <f t="shared" ref="C111:C142" si="14">RANK(M111,M$111:M$195)</f>
        <v>1</v>
      </c>
      <c r="D111" s="264" t="s">
        <v>141</v>
      </c>
      <c r="E111" s="264" t="s">
        <v>4</v>
      </c>
      <c r="F111" s="270" t="s">
        <v>64</v>
      </c>
      <c r="G111" s="264">
        <v>93</v>
      </c>
      <c r="H111" s="264">
        <v>93</v>
      </c>
      <c r="I111" s="264">
        <v>95</v>
      </c>
      <c r="M111" s="264">
        <v>281</v>
      </c>
      <c r="N111" s="264">
        <v>3</v>
      </c>
      <c r="O111" s="269">
        <v>93.666666666666671</v>
      </c>
    </row>
    <row r="112" spans="2:15">
      <c r="B112" s="328"/>
      <c r="C112" s="266">
        <f t="shared" si="14"/>
        <v>2</v>
      </c>
      <c r="D112" s="264" t="s">
        <v>232</v>
      </c>
      <c r="E112" s="267" t="s">
        <v>4</v>
      </c>
      <c r="F112" s="270" t="s">
        <v>38</v>
      </c>
      <c r="G112" s="264">
        <v>80</v>
      </c>
      <c r="H112" s="264">
        <v>83</v>
      </c>
      <c r="I112" s="264">
        <v>84</v>
      </c>
      <c r="M112" s="264">
        <v>247</v>
      </c>
      <c r="N112" s="264">
        <v>3</v>
      </c>
      <c r="O112" s="269">
        <v>82.333333333333329</v>
      </c>
    </row>
    <row r="113" spans="2:15">
      <c r="B113" s="328"/>
      <c r="C113" s="266">
        <f t="shared" si="14"/>
        <v>3</v>
      </c>
      <c r="D113" s="264" t="s">
        <v>143</v>
      </c>
      <c r="E113" s="267" t="s">
        <v>4</v>
      </c>
      <c r="F113" s="270" t="s">
        <v>55</v>
      </c>
      <c r="G113" s="264">
        <v>82</v>
      </c>
      <c r="H113" s="264">
        <v>75</v>
      </c>
      <c r="I113" s="264">
        <v>88</v>
      </c>
      <c r="M113" s="264">
        <v>245</v>
      </c>
      <c r="N113" s="264">
        <v>3</v>
      </c>
      <c r="O113" s="269">
        <v>81.666666666666671</v>
      </c>
    </row>
    <row r="114" spans="2:15">
      <c r="B114" s="328"/>
      <c r="C114" s="266">
        <f t="shared" si="14"/>
        <v>4</v>
      </c>
      <c r="D114" s="264" t="s">
        <v>103</v>
      </c>
      <c r="E114" s="267" t="s">
        <v>4</v>
      </c>
      <c r="F114" s="270" t="s">
        <v>35</v>
      </c>
      <c r="G114" s="264">
        <v>62</v>
      </c>
      <c r="H114" s="264">
        <v>84</v>
      </c>
      <c r="I114" s="264">
        <v>91</v>
      </c>
      <c r="M114" s="264">
        <v>237</v>
      </c>
      <c r="N114" s="264">
        <v>3</v>
      </c>
      <c r="O114" s="269">
        <v>79</v>
      </c>
    </row>
    <row r="115" spans="2:15">
      <c r="B115" s="328"/>
      <c r="C115" s="266">
        <f t="shared" si="14"/>
        <v>5</v>
      </c>
      <c r="D115" s="264" t="s">
        <v>234</v>
      </c>
      <c r="E115" s="267" t="s">
        <v>4</v>
      </c>
      <c r="F115" s="270" t="s">
        <v>62</v>
      </c>
      <c r="G115" s="264">
        <v>97</v>
      </c>
      <c r="I115" s="264">
        <v>96</v>
      </c>
      <c r="M115" s="264">
        <v>193</v>
      </c>
      <c r="N115" s="264">
        <v>2</v>
      </c>
      <c r="O115" s="269">
        <v>96.5</v>
      </c>
    </row>
    <row r="116" spans="2:15">
      <c r="B116" s="328"/>
      <c r="C116" s="266">
        <f t="shared" si="14"/>
        <v>6</v>
      </c>
      <c r="D116" s="264" t="s">
        <v>28</v>
      </c>
      <c r="E116" s="267" t="s">
        <v>4</v>
      </c>
      <c r="F116" s="270" t="s">
        <v>18</v>
      </c>
      <c r="G116" s="264">
        <v>92</v>
      </c>
      <c r="H116" s="264">
        <v>96</v>
      </c>
      <c r="M116" s="264">
        <v>188</v>
      </c>
      <c r="N116" s="264">
        <v>2</v>
      </c>
      <c r="O116" s="269">
        <v>94</v>
      </c>
    </row>
    <row r="117" spans="2:15">
      <c r="B117" s="328"/>
      <c r="C117" s="266">
        <f t="shared" si="14"/>
        <v>7</v>
      </c>
      <c r="D117" s="264" t="s">
        <v>160</v>
      </c>
      <c r="E117" s="267" t="s">
        <v>4</v>
      </c>
      <c r="F117" s="270" t="s">
        <v>19</v>
      </c>
      <c r="G117" s="264">
        <v>95</v>
      </c>
      <c r="H117" s="264">
        <v>90</v>
      </c>
      <c r="M117" s="264">
        <v>185</v>
      </c>
      <c r="N117" s="264">
        <v>2</v>
      </c>
      <c r="O117" s="269">
        <v>92.5</v>
      </c>
    </row>
    <row r="118" spans="2:15">
      <c r="B118" s="328"/>
      <c r="C118" s="266">
        <f t="shared" si="14"/>
        <v>8</v>
      </c>
      <c r="D118" s="264" t="s">
        <v>36</v>
      </c>
      <c r="E118" s="267" t="s">
        <v>10</v>
      </c>
      <c r="F118" s="270" t="s">
        <v>46</v>
      </c>
      <c r="G118" s="264">
        <v>91</v>
      </c>
      <c r="H118" s="264">
        <v>91</v>
      </c>
      <c r="M118" s="264">
        <v>182</v>
      </c>
      <c r="N118" s="264">
        <v>2</v>
      </c>
      <c r="O118" s="269">
        <v>91</v>
      </c>
    </row>
    <row r="119" spans="2:15">
      <c r="B119" s="328"/>
      <c r="C119" s="266">
        <f t="shared" si="14"/>
        <v>9</v>
      </c>
      <c r="D119" s="264" t="s">
        <v>57</v>
      </c>
      <c r="E119" s="267" t="s">
        <v>4</v>
      </c>
      <c r="F119" s="270" t="s">
        <v>18</v>
      </c>
      <c r="G119" s="264">
        <v>89</v>
      </c>
      <c r="I119" s="264">
        <v>90</v>
      </c>
      <c r="M119" s="264">
        <v>179</v>
      </c>
      <c r="N119" s="264">
        <v>2</v>
      </c>
      <c r="O119" s="269">
        <v>89.5</v>
      </c>
    </row>
    <row r="120" spans="2:15">
      <c r="B120" s="328"/>
      <c r="C120" s="266">
        <f t="shared" si="14"/>
        <v>10</v>
      </c>
      <c r="D120" s="264" t="s">
        <v>239</v>
      </c>
      <c r="E120" s="267" t="s">
        <v>4</v>
      </c>
      <c r="F120" s="270" t="s">
        <v>5</v>
      </c>
      <c r="G120" s="264">
        <v>83</v>
      </c>
      <c r="I120" s="264">
        <v>93</v>
      </c>
      <c r="M120" s="264">
        <v>176</v>
      </c>
      <c r="N120" s="264">
        <v>2</v>
      </c>
      <c r="O120" s="269">
        <v>88</v>
      </c>
    </row>
    <row r="121" spans="2:15">
      <c r="B121" s="328"/>
      <c r="C121" s="266">
        <f t="shared" si="14"/>
        <v>11</v>
      </c>
      <c r="D121" s="264" t="s">
        <v>124</v>
      </c>
      <c r="E121" s="267" t="s">
        <v>8</v>
      </c>
      <c r="F121" s="270" t="s">
        <v>35</v>
      </c>
      <c r="G121" s="264">
        <v>94</v>
      </c>
      <c r="H121" s="264">
        <v>78</v>
      </c>
      <c r="M121" s="264">
        <v>172</v>
      </c>
      <c r="N121" s="264">
        <v>2</v>
      </c>
      <c r="O121" s="269">
        <v>86</v>
      </c>
    </row>
    <row r="122" spans="2:15">
      <c r="B122" s="328"/>
      <c r="C122" s="266">
        <f t="shared" si="14"/>
        <v>12</v>
      </c>
      <c r="D122" s="264" t="s">
        <v>394</v>
      </c>
      <c r="E122" s="267" t="s">
        <v>4</v>
      </c>
      <c r="F122" s="270" t="s">
        <v>39</v>
      </c>
      <c r="H122" s="264">
        <v>87</v>
      </c>
      <c r="I122" s="264">
        <v>82</v>
      </c>
      <c r="M122" s="264">
        <v>169</v>
      </c>
      <c r="N122" s="264">
        <v>2</v>
      </c>
      <c r="O122" s="269">
        <v>84.5</v>
      </c>
    </row>
    <row r="123" spans="2:15">
      <c r="B123" s="328"/>
      <c r="C123" s="266">
        <f t="shared" si="14"/>
        <v>13</v>
      </c>
      <c r="D123" s="264" t="s">
        <v>266</v>
      </c>
      <c r="E123" s="267" t="s">
        <v>8</v>
      </c>
      <c r="F123" s="270" t="s">
        <v>122</v>
      </c>
      <c r="G123" s="264">
        <v>85</v>
      </c>
      <c r="H123" s="264">
        <v>81</v>
      </c>
      <c r="M123" s="264">
        <v>166</v>
      </c>
      <c r="N123" s="264">
        <v>2</v>
      </c>
      <c r="O123" s="269">
        <v>83</v>
      </c>
    </row>
    <row r="124" spans="2:15">
      <c r="B124" s="328"/>
      <c r="C124" s="266">
        <f t="shared" si="14"/>
        <v>14</v>
      </c>
      <c r="D124" s="264" t="s">
        <v>176</v>
      </c>
      <c r="E124" s="267" t="s">
        <v>4</v>
      </c>
      <c r="F124" s="270" t="s">
        <v>15</v>
      </c>
      <c r="G124" s="264">
        <v>77</v>
      </c>
      <c r="I124" s="264">
        <v>87</v>
      </c>
      <c r="M124" s="264">
        <v>164</v>
      </c>
      <c r="N124" s="264">
        <v>2</v>
      </c>
      <c r="O124" s="269">
        <v>82</v>
      </c>
    </row>
    <row r="125" spans="2:15">
      <c r="B125" s="328"/>
      <c r="C125" s="266">
        <f t="shared" si="14"/>
        <v>15</v>
      </c>
      <c r="D125" s="264" t="s">
        <v>410</v>
      </c>
      <c r="E125" s="267" t="s">
        <v>4</v>
      </c>
      <c r="F125" s="270" t="s">
        <v>22</v>
      </c>
      <c r="H125" s="264">
        <v>76</v>
      </c>
      <c r="I125" s="264">
        <v>80</v>
      </c>
      <c r="M125" s="264">
        <v>156</v>
      </c>
      <c r="N125" s="264">
        <v>2</v>
      </c>
      <c r="O125" s="269">
        <v>78</v>
      </c>
    </row>
    <row r="126" spans="2:15">
      <c r="B126" s="328"/>
      <c r="C126" s="266">
        <f t="shared" si="14"/>
        <v>16</v>
      </c>
      <c r="D126" s="264" t="s">
        <v>425</v>
      </c>
      <c r="E126" s="267" t="s">
        <v>8</v>
      </c>
      <c r="F126" s="270" t="s">
        <v>35</v>
      </c>
      <c r="H126" s="264">
        <v>64</v>
      </c>
      <c r="I126" s="264">
        <v>81</v>
      </c>
      <c r="M126" s="264">
        <v>145</v>
      </c>
      <c r="N126" s="264">
        <v>2</v>
      </c>
      <c r="O126" s="269">
        <v>72.5</v>
      </c>
    </row>
    <row r="127" spans="2:15">
      <c r="B127" s="328"/>
      <c r="C127" s="266">
        <f t="shared" si="14"/>
        <v>16</v>
      </c>
      <c r="D127" s="264" t="s">
        <v>56</v>
      </c>
      <c r="E127" s="267" t="s">
        <v>10</v>
      </c>
      <c r="F127" s="270" t="s">
        <v>32</v>
      </c>
      <c r="G127" s="264">
        <v>71</v>
      </c>
      <c r="H127" s="264">
        <v>74</v>
      </c>
      <c r="M127" s="264">
        <v>145</v>
      </c>
      <c r="N127" s="264">
        <v>2</v>
      </c>
      <c r="O127" s="269">
        <v>72.5</v>
      </c>
    </row>
    <row r="128" spans="2:15">
      <c r="B128" s="328"/>
      <c r="C128" s="266">
        <f t="shared" si="14"/>
        <v>18</v>
      </c>
      <c r="D128" s="264" t="s">
        <v>91</v>
      </c>
      <c r="E128" s="267" t="s">
        <v>8</v>
      </c>
      <c r="F128" s="270" t="s">
        <v>46</v>
      </c>
      <c r="G128" s="264">
        <v>66</v>
      </c>
      <c r="H128" s="264">
        <v>77</v>
      </c>
      <c r="M128" s="264">
        <v>143</v>
      </c>
      <c r="N128" s="264">
        <v>2</v>
      </c>
      <c r="O128" s="269">
        <v>71.5</v>
      </c>
    </row>
    <row r="129" spans="2:15">
      <c r="B129" s="328"/>
      <c r="C129" s="266">
        <f t="shared" si="14"/>
        <v>19</v>
      </c>
      <c r="D129" s="264" t="s">
        <v>41</v>
      </c>
      <c r="E129" s="267" t="s">
        <v>10</v>
      </c>
      <c r="F129" s="270" t="s">
        <v>65</v>
      </c>
      <c r="G129" s="264">
        <v>69</v>
      </c>
      <c r="H129" s="264">
        <v>72</v>
      </c>
      <c r="M129" s="264">
        <v>141</v>
      </c>
      <c r="N129" s="264">
        <v>2</v>
      </c>
      <c r="O129" s="269">
        <v>70.5</v>
      </c>
    </row>
    <row r="130" spans="2:15">
      <c r="B130" s="328"/>
      <c r="C130" s="266">
        <f t="shared" si="14"/>
        <v>20</v>
      </c>
      <c r="D130" s="264" t="s">
        <v>139</v>
      </c>
      <c r="E130" s="267" t="s">
        <v>8</v>
      </c>
      <c r="F130" s="270" t="s">
        <v>46</v>
      </c>
      <c r="G130" s="264">
        <v>74</v>
      </c>
      <c r="H130" s="264">
        <v>65</v>
      </c>
      <c r="M130" s="264">
        <v>139</v>
      </c>
      <c r="N130" s="264">
        <v>2</v>
      </c>
      <c r="O130" s="269">
        <v>69.5</v>
      </c>
    </row>
    <row r="131" spans="2:15">
      <c r="B131" s="328"/>
      <c r="C131" s="266">
        <f t="shared" si="14"/>
        <v>21</v>
      </c>
      <c r="D131" s="264" t="s">
        <v>95</v>
      </c>
      <c r="E131" s="267" t="s">
        <v>10</v>
      </c>
      <c r="F131" s="270" t="s">
        <v>32</v>
      </c>
      <c r="G131" s="264">
        <v>65</v>
      </c>
      <c r="H131" s="264">
        <v>70</v>
      </c>
      <c r="M131" s="264">
        <v>135</v>
      </c>
      <c r="N131" s="264">
        <v>2</v>
      </c>
      <c r="O131" s="269">
        <v>67.5</v>
      </c>
    </row>
    <row r="132" spans="2:15">
      <c r="B132" s="328"/>
      <c r="C132" s="266">
        <f t="shared" si="14"/>
        <v>22</v>
      </c>
      <c r="D132" s="264" t="s">
        <v>173</v>
      </c>
      <c r="E132" s="267" t="s">
        <v>4</v>
      </c>
      <c r="F132" s="270" t="s">
        <v>39</v>
      </c>
      <c r="H132" s="264">
        <v>99</v>
      </c>
      <c r="M132" s="264">
        <v>99</v>
      </c>
      <c r="N132" s="264">
        <v>1</v>
      </c>
      <c r="O132" s="269">
        <v>99</v>
      </c>
    </row>
    <row r="133" spans="2:15">
      <c r="B133" s="328"/>
      <c r="C133" s="266">
        <f t="shared" si="14"/>
        <v>22</v>
      </c>
      <c r="D133" s="264" t="s">
        <v>83</v>
      </c>
      <c r="E133" s="267" t="s">
        <v>4</v>
      </c>
      <c r="F133" s="270" t="s">
        <v>26</v>
      </c>
      <c r="I133" s="264">
        <v>99</v>
      </c>
      <c r="M133" s="264">
        <v>99</v>
      </c>
      <c r="N133" s="264">
        <v>1</v>
      </c>
      <c r="O133" s="269">
        <v>99</v>
      </c>
    </row>
    <row r="134" spans="2:15">
      <c r="B134" s="328"/>
      <c r="C134" s="266">
        <f t="shared" si="14"/>
        <v>22</v>
      </c>
      <c r="D134" s="264" t="s">
        <v>34</v>
      </c>
      <c r="E134" s="267" t="s">
        <v>10</v>
      </c>
      <c r="F134" s="270" t="s">
        <v>42</v>
      </c>
      <c r="G134" s="264">
        <v>99</v>
      </c>
      <c r="M134" s="264">
        <v>99</v>
      </c>
      <c r="N134" s="264">
        <v>1</v>
      </c>
      <c r="O134" s="269">
        <v>99</v>
      </c>
    </row>
    <row r="135" spans="2:15">
      <c r="B135" s="328"/>
      <c r="C135" s="266">
        <f t="shared" si="14"/>
        <v>25</v>
      </c>
      <c r="D135" s="264" t="s">
        <v>44</v>
      </c>
      <c r="E135" s="267" t="s">
        <v>8</v>
      </c>
      <c r="F135" s="270" t="s">
        <v>46</v>
      </c>
      <c r="G135" s="264">
        <v>98</v>
      </c>
      <c r="M135" s="264">
        <v>98</v>
      </c>
      <c r="N135" s="264">
        <v>1</v>
      </c>
      <c r="O135" s="269">
        <v>98</v>
      </c>
    </row>
    <row r="136" spans="2:15">
      <c r="B136" s="328"/>
      <c r="C136" s="266">
        <f t="shared" si="14"/>
        <v>25</v>
      </c>
      <c r="D136" s="264" t="s">
        <v>88</v>
      </c>
      <c r="E136" s="267" t="s">
        <v>4</v>
      </c>
      <c r="F136" s="270" t="s">
        <v>18</v>
      </c>
      <c r="I136" s="264">
        <v>98</v>
      </c>
      <c r="M136" s="264">
        <v>98</v>
      </c>
      <c r="N136" s="264">
        <v>1</v>
      </c>
      <c r="O136" s="269">
        <v>98</v>
      </c>
    </row>
    <row r="137" spans="2:15">
      <c r="B137" s="328"/>
      <c r="C137" s="266">
        <f t="shared" si="14"/>
        <v>25</v>
      </c>
      <c r="D137" s="264" t="s">
        <v>380</v>
      </c>
      <c r="E137" s="267" t="s">
        <v>10</v>
      </c>
      <c r="F137" s="270" t="s">
        <v>15</v>
      </c>
      <c r="H137" s="264">
        <v>98</v>
      </c>
      <c r="M137" s="264">
        <v>98</v>
      </c>
      <c r="N137" s="264">
        <v>1</v>
      </c>
      <c r="O137" s="269">
        <v>98</v>
      </c>
    </row>
    <row r="138" spans="2:15">
      <c r="B138" s="328"/>
      <c r="C138" s="266">
        <f t="shared" si="14"/>
        <v>28</v>
      </c>
      <c r="D138" s="264" t="s">
        <v>382</v>
      </c>
      <c r="E138" s="267" t="s">
        <v>8</v>
      </c>
      <c r="F138" s="270" t="s">
        <v>18</v>
      </c>
      <c r="H138" s="264">
        <v>97</v>
      </c>
      <c r="M138" s="264">
        <v>97</v>
      </c>
      <c r="N138" s="264">
        <v>1</v>
      </c>
      <c r="O138" s="269">
        <v>97</v>
      </c>
    </row>
    <row r="139" spans="2:15">
      <c r="B139" s="328"/>
      <c r="C139" s="266">
        <f t="shared" si="14"/>
        <v>28</v>
      </c>
      <c r="D139" s="264" t="s">
        <v>452</v>
      </c>
      <c r="E139" s="267" t="s">
        <v>8</v>
      </c>
      <c r="F139" s="270" t="s">
        <v>62</v>
      </c>
      <c r="I139" s="264">
        <v>97</v>
      </c>
      <c r="M139" s="264">
        <v>97</v>
      </c>
      <c r="N139" s="264">
        <v>1</v>
      </c>
      <c r="O139" s="269">
        <v>97</v>
      </c>
    </row>
    <row r="140" spans="2:15">
      <c r="B140" s="328"/>
      <c r="C140" s="266">
        <f t="shared" si="14"/>
        <v>30</v>
      </c>
      <c r="D140" s="264" t="s">
        <v>304</v>
      </c>
      <c r="E140" s="267" t="s">
        <v>10</v>
      </c>
      <c r="F140" s="270" t="s">
        <v>42</v>
      </c>
      <c r="G140" s="264">
        <v>96</v>
      </c>
      <c r="M140" s="264">
        <v>96</v>
      </c>
      <c r="N140" s="264">
        <v>1</v>
      </c>
      <c r="O140" s="269">
        <v>96</v>
      </c>
    </row>
    <row r="141" spans="2:15">
      <c r="B141" s="328"/>
      <c r="C141" s="266">
        <f t="shared" si="14"/>
        <v>31</v>
      </c>
      <c r="D141" s="264" t="s">
        <v>385</v>
      </c>
      <c r="E141" s="267" t="s">
        <v>8</v>
      </c>
      <c r="F141" s="270" t="s">
        <v>18</v>
      </c>
      <c r="H141" s="264">
        <v>95</v>
      </c>
      <c r="M141" s="264">
        <v>95</v>
      </c>
      <c r="N141" s="264">
        <v>1</v>
      </c>
      <c r="O141" s="269">
        <v>95</v>
      </c>
    </row>
    <row r="142" spans="2:15">
      <c r="B142" s="328"/>
      <c r="C142" s="266">
        <f t="shared" si="14"/>
        <v>32</v>
      </c>
      <c r="D142" s="264" t="s">
        <v>144</v>
      </c>
      <c r="E142" s="267" t="s">
        <v>8</v>
      </c>
      <c r="F142" s="270" t="s">
        <v>39</v>
      </c>
      <c r="I142" s="264">
        <v>94</v>
      </c>
      <c r="M142" s="264">
        <v>94</v>
      </c>
      <c r="N142" s="264">
        <v>1</v>
      </c>
      <c r="O142" s="269">
        <v>94</v>
      </c>
    </row>
    <row r="143" spans="2:15">
      <c r="B143" s="328"/>
      <c r="C143" s="266">
        <f t="shared" ref="C143:C177" si="15">RANK(M143,M$111:M$195)</f>
        <v>32</v>
      </c>
      <c r="D143" s="264" t="s">
        <v>386</v>
      </c>
      <c r="E143" s="267" t="s">
        <v>8</v>
      </c>
      <c r="F143" s="270" t="s">
        <v>60</v>
      </c>
      <c r="H143" s="264">
        <v>94</v>
      </c>
      <c r="M143" s="264">
        <v>94</v>
      </c>
      <c r="N143" s="264">
        <v>1</v>
      </c>
      <c r="O143" s="269">
        <v>94</v>
      </c>
    </row>
    <row r="144" spans="2:15">
      <c r="B144" s="328"/>
      <c r="C144" s="266">
        <f t="shared" si="15"/>
        <v>34</v>
      </c>
      <c r="D144" s="264" t="s">
        <v>439</v>
      </c>
      <c r="E144" s="267" t="s">
        <v>8</v>
      </c>
      <c r="F144" s="270" t="s">
        <v>38</v>
      </c>
      <c r="I144" s="264">
        <v>92</v>
      </c>
      <c r="M144" s="264">
        <v>92</v>
      </c>
      <c r="N144" s="264">
        <v>1</v>
      </c>
      <c r="O144" s="269">
        <v>92</v>
      </c>
    </row>
    <row r="145" spans="2:15">
      <c r="B145" s="328"/>
      <c r="C145" s="266">
        <f t="shared" si="15"/>
        <v>34</v>
      </c>
      <c r="D145" s="264" t="s">
        <v>388</v>
      </c>
      <c r="E145" s="267" t="s">
        <v>10</v>
      </c>
      <c r="F145" s="270" t="s">
        <v>55</v>
      </c>
      <c r="H145" s="264">
        <v>92</v>
      </c>
      <c r="M145" s="264">
        <v>92</v>
      </c>
      <c r="N145" s="264">
        <v>1</v>
      </c>
      <c r="O145" s="269">
        <v>92</v>
      </c>
    </row>
    <row r="146" spans="2:15">
      <c r="B146" s="328"/>
      <c r="C146" s="266">
        <f t="shared" si="15"/>
        <v>36</v>
      </c>
      <c r="D146" s="264" t="s">
        <v>49</v>
      </c>
      <c r="E146" s="267" t="s">
        <v>4</v>
      </c>
      <c r="F146" s="270" t="s">
        <v>18</v>
      </c>
      <c r="G146" s="264">
        <v>90</v>
      </c>
      <c r="M146" s="264">
        <v>90</v>
      </c>
      <c r="N146" s="264">
        <v>1</v>
      </c>
      <c r="O146" s="269">
        <v>90</v>
      </c>
    </row>
    <row r="147" spans="2:15">
      <c r="B147" s="328"/>
      <c r="C147" s="266">
        <f t="shared" si="15"/>
        <v>37</v>
      </c>
      <c r="D147" s="264" t="s">
        <v>50</v>
      </c>
      <c r="E147" s="267" t="s">
        <v>8</v>
      </c>
      <c r="F147" s="270" t="s">
        <v>35</v>
      </c>
      <c r="H147" s="264">
        <v>89</v>
      </c>
      <c r="M147" s="264">
        <v>89</v>
      </c>
      <c r="N147" s="264">
        <v>1</v>
      </c>
      <c r="O147" s="269">
        <v>89</v>
      </c>
    </row>
    <row r="148" spans="2:15">
      <c r="B148" s="328"/>
      <c r="C148" s="266">
        <f t="shared" si="15"/>
        <v>37</v>
      </c>
      <c r="D148" s="264" t="s">
        <v>455</v>
      </c>
      <c r="E148" s="267" t="s">
        <v>4</v>
      </c>
      <c r="F148" s="270" t="s">
        <v>35</v>
      </c>
      <c r="I148" s="264">
        <v>89</v>
      </c>
      <c r="M148" s="264">
        <v>89</v>
      </c>
      <c r="N148" s="264">
        <v>1</v>
      </c>
      <c r="O148" s="269">
        <v>89</v>
      </c>
    </row>
    <row r="149" spans="2:15">
      <c r="B149" s="328"/>
      <c r="C149" s="266">
        <f t="shared" si="15"/>
        <v>39</v>
      </c>
      <c r="D149" s="264" t="s">
        <v>37</v>
      </c>
      <c r="E149" s="267" t="s">
        <v>4</v>
      </c>
      <c r="F149" s="270" t="s">
        <v>15</v>
      </c>
      <c r="G149" s="264">
        <v>88</v>
      </c>
      <c r="M149" s="264">
        <v>88</v>
      </c>
      <c r="N149" s="264">
        <v>1</v>
      </c>
      <c r="O149" s="269">
        <v>88</v>
      </c>
    </row>
    <row r="150" spans="2:15">
      <c r="B150" s="328"/>
      <c r="C150" s="266">
        <f t="shared" si="15"/>
        <v>39</v>
      </c>
      <c r="D150" s="264" t="s">
        <v>392</v>
      </c>
      <c r="E150" s="267" t="s">
        <v>8</v>
      </c>
      <c r="F150" s="270" t="s">
        <v>46</v>
      </c>
      <c r="H150" s="264">
        <v>88</v>
      </c>
      <c r="M150" s="264">
        <v>88</v>
      </c>
      <c r="N150" s="264">
        <v>1</v>
      </c>
      <c r="O150" s="269">
        <v>88</v>
      </c>
    </row>
    <row r="151" spans="2:15">
      <c r="B151" s="328"/>
      <c r="C151" s="266">
        <f t="shared" si="15"/>
        <v>41</v>
      </c>
      <c r="D151" s="264" t="s">
        <v>271</v>
      </c>
      <c r="E151" s="267" t="s">
        <v>8</v>
      </c>
      <c r="F151" s="270" t="s">
        <v>55</v>
      </c>
      <c r="G151" s="264">
        <v>87</v>
      </c>
      <c r="M151" s="264">
        <v>87</v>
      </c>
      <c r="N151" s="264">
        <v>1</v>
      </c>
      <c r="O151" s="269">
        <v>87</v>
      </c>
    </row>
    <row r="152" spans="2:15">
      <c r="B152" s="328"/>
      <c r="C152" s="266">
        <f t="shared" si="15"/>
        <v>42</v>
      </c>
      <c r="D152" s="264" t="s">
        <v>52</v>
      </c>
      <c r="E152" s="267" t="s">
        <v>4</v>
      </c>
      <c r="F152" s="270" t="s">
        <v>35</v>
      </c>
      <c r="G152" s="264">
        <v>86</v>
      </c>
      <c r="M152" s="264">
        <v>86</v>
      </c>
      <c r="N152" s="264">
        <v>1</v>
      </c>
      <c r="O152" s="269">
        <v>86</v>
      </c>
    </row>
    <row r="153" spans="2:15">
      <c r="B153" s="328"/>
      <c r="C153" s="266">
        <f t="shared" si="15"/>
        <v>42</v>
      </c>
      <c r="D153" s="264" t="s">
        <v>395</v>
      </c>
      <c r="E153" s="267" t="s">
        <v>8</v>
      </c>
      <c r="F153" s="270" t="s">
        <v>32</v>
      </c>
      <c r="H153" s="264">
        <v>86</v>
      </c>
      <c r="M153" s="264">
        <v>86</v>
      </c>
      <c r="N153" s="264">
        <v>1</v>
      </c>
      <c r="O153" s="269">
        <v>86</v>
      </c>
    </row>
    <row r="154" spans="2:15">
      <c r="B154" s="328"/>
      <c r="C154" s="266">
        <f t="shared" si="15"/>
        <v>42</v>
      </c>
      <c r="D154" s="264" t="s">
        <v>457</v>
      </c>
      <c r="E154" s="267" t="s">
        <v>451</v>
      </c>
      <c r="F154" s="270" t="s">
        <v>18</v>
      </c>
      <c r="I154" s="264">
        <v>86</v>
      </c>
      <c r="M154" s="264">
        <v>86</v>
      </c>
      <c r="N154" s="264">
        <v>1</v>
      </c>
      <c r="O154" s="269">
        <v>86</v>
      </c>
    </row>
    <row r="155" spans="2:15">
      <c r="B155" s="328"/>
      <c r="C155" s="266">
        <f t="shared" si="15"/>
        <v>45</v>
      </c>
      <c r="D155" s="264" t="s">
        <v>397</v>
      </c>
      <c r="E155" s="267" t="s">
        <v>8</v>
      </c>
      <c r="F155" s="270" t="s">
        <v>32</v>
      </c>
      <c r="H155" s="264">
        <v>85</v>
      </c>
      <c r="M155" s="264">
        <v>85</v>
      </c>
      <c r="N155" s="264">
        <v>1</v>
      </c>
      <c r="O155" s="269">
        <v>85</v>
      </c>
    </row>
    <row r="156" spans="2:15">
      <c r="B156" s="328"/>
      <c r="C156" s="266">
        <f t="shared" si="15"/>
        <v>45</v>
      </c>
      <c r="D156" s="264" t="s">
        <v>458</v>
      </c>
      <c r="E156" s="267" t="s">
        <v>4</v>
      </c>
      <c r="F156" s="270" t="s">
        <v>55</v>
      </c>
      <c r="I156" s="264">
        <v>85</v>
      </c>
      <c r="M156" s="264">
        <v>85</v>
      </c>
      <c r="N156" s="264">
        <v>1</v>
      </c>
      <c r="O156" s="269">
        <v>85</v>
      </c>
    </row>
    <row r="157" spans="2:15">
      <c r="B157" s="328"/>
      <c r="C157" s="266">
        <f t="shared" si="15"/>
        <v>47</v>
      </c>
      <c r="D157" s="264" t="s">
        <v>40</v>
      </c>
      <c r="E157" s="267" t="s">
        <v>10</v>
      </c>
      <c r="F157" s="270" t="s">
        <v>42</v>
      </c>
      <c r="G157" s="264">
        <v>84</v>
      </c>
      <c r="M157" s="264">
        <v>84</v>
      </c>
      <c r="N157" s="264">
        <v>1</v>
      </c>
      <c r="O157" s="269">
        <v>84</v>
      </c>
    </row>
    <row r="158" spans="2:15">
      <c r="B158" s="328"/>
      <c r="C158" s="266">
        <f t="shared" si="15"/>
        <v>48</v>
      </c>
      <c r="D158" s="264" t="s">
        <v>433</v>
      </c>
      <c r="E158" s="267" t="s">
        <v>10</v>
      </c>
      <c r="F158" s="270" t="s">
        <v>65</v>
      </c>
      <c r="I158" s="264">
        <v>83</v>
      </c>
      <c r="M158" s="264">
        <v>83</v>
      </c>
      <c r="N158" s="264">
        <v>1</v>
      </c>
      <c r="O158" s="269">
        <v>83</v>
      </c>
    </row>
    <row r="159" spans="2:15">
      <c r="B159" s="328"/>
      <c r="C159" s="266">
        <f t="shared" si="15"/>
        <v>49</v>
      </c>
      <c r="D159" s="264" t="s">
        <v>258</v>
      </c>
      <c r="E159" s="267" t="s">
        <v>8</v>
      </c>
      <c r="F159" s="270" t="s">
        <v>18</v>
      </c>
      <c r="H159" s="264">
        <v>82</v>
      </c>
      <c r="M159" s="264">
        <v>82</v>
      </c>
      <c r="N159" s="264">
        <v>1</v>
      </c>
      <c r="O159" s="269">
        <v>82</v>
      </c>
    </row>
    <row r="160" spans="2:15">
      <c r="B160" s="328"/>
      <c r="C160" s="266">
        <f t="shared" si="15"/>
        <v>50</v>
      </c>
      <c r="D160" s="264" t="s">
        <v>89</v>
      </c>
      <c r="E160" s="267" t="s">
        <v>4</v>
      </c>
      <c r="F160" s="270" t="s">
        <v>46</v>
      </c>
      <c r="G160" s="264">
        <v>81</v>
      </c>
      <c r="M160" s="264">
        <v>81</v>
      </c>
      <c r="N160" s="264">
        <v>1</v>
      </c>
      <c r="O160" s="269">
        <v>81</v>
      </c>
    </row>
    <row r="161" spans="2:15">
      <c r="B161" s="328"/>
      <c r="C161" s="266">
        <f t="shared" si="15"/>
        <v>51</v>
      </c>
      <c r="D161" s="264" t="s">
        <v>404</v>
      </c>
      <c r="E161" s="267" t="s">
        <v>8</v>
      </c>
      <c r="F161" s="270" t="s">
        <v>5</v>
      </c>
      <c r="H161" s="264">
        <v>80</v>
      </c>
      <c r="M161" s="264">
        <v>80</v>
      </c>
      <c r="N161" s="264">
        <v>1</v>
      </c>
      <c r="O161" s="269">
        <v>80</v>
      </c>
    </row>
    <row r="162" spans="2:15">
      <c r="B162" s="328"/>
      <c r="C162" s="266">
        <f t="shared" si="15"/>
        <v>52</v>
      </c>
      <c r="D162" s="264" t="s">
        <v>166</v>
      </c>
      <c r="E162" s="267" t="s">
        <v>11</v>
      </c>
      <c r="F162" s="270" t="s">
        <v>18</v>
      </c>
      <c r="G162" s="264">
        <v>79</v>
      </c>
      <c r="M162" s="264">
        <v>79</v>
      </c>
      <c r="N162" s="264">
        <v>1</v>
      </c>
      <c r="O162" s="269">
        <v>79</v>
      </c>
    </row>
    <row r="163" spans="2:15">
      <c r="B163" s="328"/>
      <c r="C163" s="266">
        <f t="shared" si="15"/>
        <v>52</v>
      </c>
      <c r="D163" s="264" t="s">
        <v>460</v>
      </c>
      <c r="E163" s="267" t="s">
        <v>4</v>
      </c>
      <c r="F163" s="270" t="s">
        <v>35</v>
      </c>
      <c r="I163" s="264">
        <v>79</v>
      </c>
      <c r="M163" s="264">
        <v>79</v>
      </c>
      <c r="N163" s="264">
        <v>1</v>
      </c>
      <c r="O163" s="269">
        <v>79</v>
      </c>
    </row>
    <row r="164" spans="2:15">
      <c r="B164" s="328"/>
      <c r="C164" s="266">
        <f t="shared" si="15"/>
        <v>52</v>
      </c>
      <c r="D164" s="264" t="s">
        <v>406</v>
      </c>
      <c r="E164" s="267" t="s">
        <v>8</v>
      </c>
      <c r="F164" s="270" t="s">
        <v>55</v>
      </c>
      <c r="H164" s="264">
        <v>79</v>
      </c>
      <c r="M164" s="264">
        <v>79</v>
      </c>
      <c r="N164" s="264">
        <v>1</v>
      </c>
      <c r="O164" s="269">
        <v>79</v>
      </c>
    </row>
    <row r="165" spans="2:15">
      <c r="B165" s="328"/>
      <c r="C165" s="266">
        <f t="shared" si="15"/>
        <v>55</v>
      </c>
      <c r="D165" s="264" t="s">
        <v>305</v>
      </c>
      <c r="E165" s="267" t="s">
        <v>4</v>
      </c>
      <c r="F165" s="270" t="s">
        <v>18</v>
      </c>
      <c r="G165" s="264">
        <v>78</v>
      </c>
      <c r="M165" s="264">
        <v>78</v>
      </c>
      <c r="N165" s="264">
        <v>1</v>
      </c>
      <c r="O165" s="269">
        <v>78</v>
      </c>
    </row>
    <row r="166" spans="2:15">
      <c r="B166" s="328"/>
      <c r="C166" s="266">
        <f t="shared" si="15"/>
        <v>56</v>
      </c>
      <c r="D166" s="264" t="s">
        <v>179</v>
      </c>
      <c r="E166" s="267" t="s">
        <v>4</v>
      </c>
      <c r="F166" s="270" t="s">
        <v>35</v>
      </c>
      <c r="G166" s="264">
        <v>76</v>
      </c>
      <c r="M166" s="264">
        <v>76</v>
      </c>
      <c r="N166" s="264">
        <v>1</v>
      </c>
      <c r="O166" s="269">
        <v>76</v>
      </c>
    </row>
    <row r="167" spans="2:15">
      <c r="B167" s="328"/>
      <c r="C167" s="266">
        <f t="shared" si="15"/>
        <v>57</v>
      </c>
      <c r="D167" s="264" t="s">
        <v>167</v>
      </c>
      <c r="E167" s="267" t="s">
        <v>11</v>
      </c>
      <c r="F167" s="270" t="s">
        <v>15</v>
      </c>
      <c r="G167" s="264">
        <v>75</v>
      </c>
      <c r="M167" s="264">
        <v>75</v>
      </c>
      <c r="N167" s="264">
        <v>1</v>
      </c>
      <c r="O167" s="269">
        <v>75</v>
      </c>
    </row>
    <row r="168" spans="2:15">
      <c r="B168" s="328"/>
      <c r="C168" s="266">
        <f t="shared" si="15"/>
        <v>58</v>
      </c>
      <c r="D168" s="264" t="s">
        <v>413</v>
      </c>
      <c r="E168" s="267" t="s">
        <v>8</v>
      </c>
      <c r="F168" s="270" t="s">
        <v>19</v>
      </c>
      <c r="H168" s="264">
        <v>73</v>
      </c>
      <c r="M168" s="264">
        <v>73</v>
      </c>
      <c r="N168" s="264">
        <v>1</v>
      </c>
      <c r="O168" s="269">
        <v>73</v>
      </c>
    </row>
    <row r="169" spans="2:15">
      <c r="B169" s="328"/>
      <c r="C169" s="266">
        <f t="shared" si="15"/>
        <v>58</v>
      </c>
      <c r="D169" s="264" t="s">
        <v>306</v>
      </c>
      <c r="E169" s="267" t="s">
        <v>10</v>
      </c>
      <c r="F169" s="270" t="s">
        <v>42</v>
      </c>
      <c r="G169" s="264">
        <v>73</v>
      </c>
      <c r="M169" s="264">
        <v>73</v>
      </c>
      <c r="N169" s="264">
        <v>1</v>
      </c>
      <c r="O169" s="269">
        <v>73</v>
      </c>
    </row>
    <row r="170" spans="2:15">
      <c r="B170" s="328"/>
      <c r="C170" s="266">
        <f t="shared" si="15"/>
        <v>60</v>
      </c>
      <c r="D170" s="264" t="s">
        <v>307</v>
      </c>
      <c r="E170" s="267" t="s">
        <v>10</v>
      </c>
      <c r="F170" s="270" t="s">
        <v>7</v>
      </c>
      <c r="G170" s="264">
        <v>72</v>
      </c>
      <c r="M170" s="264">
        <v>72</v>
      </c>
      <c r="N170" s="264">
        <v>1</v>
      </c>
      <c r="O170" s="269">
        <v>72</v>
      </c>
    </row>
    <row r="171" spans="2:15">
      <c r="B171" s="328"/>
      <c r="C171" s="266">
        <f t="shared" si="15"/>
        <v>61</v>
      </c>
      <c r="D171" s="264" t="s">
        <v>415</v>
      </c>
      <c r="E171" s="267" t="s">
        <v>8</v>
      </c>
      <c r="F171" s="270" t="s">
        <v>38</v>
      </c>
      <c r="H171" s="264">
        <v>71</v>
      </c>
      <c r="M171" s="264">
        <v>71</v>
      </c>
      <c r="N171" s="264">
        <v>1</v>
      </c>
      <c r="O171" s="269">
        <v>71</v>
      </c>
    </row>
    <row r="172" spans="2:15">
      <c r="B172" s="328"/>
      <c r="C172" s="266">
        <f t="shared" si="15"/>
        <v>62</v>
      </c>
      <c r="D172" s="264" t="s">
        <v>161</v>
      </c>
      <c r="E172" s="267" t="s">
        <v>4</v>
      </c>
      <c r="F172" s="270" t="s">
        <v>15</v>
      </c>
      <c r="G172" s="264">
        <v>70</v>
      </c>
      <c r="M172" s="264">
        <v>70</v>
      </c>
      <c r="N172" s="264">
        <v>1</v>
      </c>
      <c r="O172" s="269">
        <v>70</v>
      </c>
    </row>
    <row r="173" spans="2:15">
      <c r="B173" s="328"/>
      <c r="C173" s="266">
        <f t="shared" si="15"/>
        <v>63</v>
      </c>
      <c r="D173" s="264" t="s">
        <v>417</v>
      </c>
      <c r="E173" s="267" t="s">
        <v>8</v>
      </c>
      <c r="F173" s="270" t="s">
        <v>32</v>
      </c>
      <c r="H173" s="264">
        <v>69</v>
      </c>
      <c r="M173" s="264">
        <v>69</v>
      </c>
      <c r="N173" s="264">
        <v>1</v>
      </c>
      <c r="O173" s="269">
        <v>69</v>
      </c>
    </row>
    <row r="174" spans="2:15">
      <c r="B174" s="328"/>
      <c r="C174" s="266">
        <f t="shared" si="15"/>
        <v>64</v>
      </c>
      <c r="D174" s="264" t="s">
        <v>174</v>
      </c>
      <c r="E174" s="267" t="s">
        <v>4</v>
      </c>
      <c r="F174" s="270" t="s">
        <v>38</v>
      </c>
      <c r="H174" s="264">
        <v>68</v>
      </c>
      <c r="M174" s="264">
        <v>68</v>
      </c>
      <c r="N174" s="264">
        <v>1</v>
      </c>
      <c r="O174" s="269">
        <v>68</v>
      </c>
    </row>
    <row r="175" spans="2:15">
      <c r="B175" s="328"/>
      <c r="C175" s="266">
        <f t="shared" si="15"/>
        <v>64</v>
      </c>
      <c r="D175" s="264" t="s">
        <v>265</v>
      </c>
      <c r="E175" s="267" t="s">
        <v>8</v>
      </c>
      <c r="F175" s="270" t="s">
        <v>32</v>
      </c>
      <c r="G175" s="264">
        <v>68</v>
      </c>
      <c r="M175" s="264">
        <v>68</v>
      </c>
      <c r="N175" s="264">
        <v>1</v>
      </c>
      <c r="O175" s="269">
        <v>68</v>
      </c>
    </row>
    <row r="176" spans="2:15" ht="15">
      <c r="B176" s="328"/>
      <c r="C176" s="266">
        <f t="shared" si="15"/>
        <v>66</v>
      </c>
      <c r="D176" t="s">
        <v>308</v>
      </c>
      <c r="E176" t="s">
        <v>303</v>
      </c>
      <c r="F176" s="302" t="s">
        <v>7</v>
      </c>
      <c r="G176">
        <v>67</v>
      </c>
      <c r="H176"/>
      <c r="I176"/>
      <c r="J176"/>
      <c r="K176"/>
      <c r="L176" s="302"/>
      <c r="M176">
        <v>67</v>
      </c>
      <c r="N176">
        <v>1</v>
      </c>
      <c r="O176">
        <v>67</v>
      </c>
    </row>
    <row r="177" spans="3:15">
      <c r="C177" s="266">
        <f t="shared" si="15"/>
        <v>66</v>
      </c>
      <c r="D177" s="264" t="s">
        <v>420</v>
      </c>
      <c r="E177" s="267" t="s">
        <v>8</v>
      </c>
      <c r="F177" s="270" t="s">
        <v>65</v>
      </c>
      <c r="H177" s="264">
        <v>67</v>
      </c>
      <c r="M177" s="264">
        <v>67</v>
      </c>
      <c r="N177" s="264">
        <v>1</v>
      </c>
      <c r="O177" s="269">
        <v>67</v>
      </c>
    </row>
    <row r="178" spans="3:15">
      <c r="C178" s="266">
        <f t="shared" ref="C178:C196" si="16">RANK(M178,M$111:M$195)</f>
        <v>68</v>
      </c>
      <c r="D178" s="264" t="s">
        <v>422</v>
      </c>
      <c r="E178" s="267" t="s">
        <v>8</v>
      </c>
      <c r="F178" s="270" t="s">
        <v>20</v>
      </c>
      <c r="H178" s="264">
        <v>66</v>
      </c>
      <c r="M178" s="264">
        <v>66</v>
      </c>
      <c r="N178" s="264">
        <v>1</v>
      </c>
      <c r="O178" s="269">
        <v>66</v>
      </c>
    </row>
    <row r="179" spans="3:15">
      <c r="C179" s="266">
        <f t="shared" si="16"/>
        <v>69</v>
      </c>
      <c r="D179" s="264" t="s">
        <v>67</v>
      </c>
      <c r="E179" s="267" t="s">
        <v>10</v>
      </c>
      <c r="F179" s="270" t="s">
        <v>15</v>
      </c>
      <c r="G179" s="264">
        <v>64</v>
      </c>
      <c r="M179" s="264">
        <v>64</v>
      </c>
      <c r="N179" s="264">
        <v>1</v>
      </c>
      <c r="O179" s="269">
        <v>64</v>
      </c>
    </row>
    <row r="180" spans="3:15">
      <c r="C180" s="266">
        <f t="shared" si="16"/>
        <v>70</v>
      </c>
      <c r="D180" s="264" t="s">
        <v>427</v>
      </c>
      <c r="E180" s="267" t="s">
        <v>8</v>
      </c>
      <c r="F180" s="270" t="s">
        <v>35</v>
      </c>
      <c r="H180" s="264">
        <v>63</v>
      </c>
      <c r="M180" s="264">
        <v>63</v>
      </c>
      <c r="N180" s="264">
        <v>1</v>
      </c>
      <c r="O180" s="269">
        <v>63</v>
      </c>
    </row>
    <row r="181" spans="3:15">
      <c r="C181" s="266">
        <f t="shared" si="16"/>
        <v>70</v>
      </c>
      <c r="D181" s="264" t="s">
        <v>249</v>
      </c>
      <c r="E181" s="267" t="s">
        <v>4</v>
      </c>
      <c r="F181" s="270" t="s">
        <v>39</v>
      </c>
      <c r="G181" s="264">
        <v>63</v>
      </c>
      <c r="M181" s="264">
        <v>63</v>
      </c>
      <c r="N181" s="264">
        <v>1</v>
      </c>
      <c r="O181" s="269">
        <v>63</v>
      </c>
    </row>
    <row r="182" spans="3:15">
      <c r="C182" s="266">
        <f t="shared" si="16"/>
        <v>72</v>
      </c>
      <c r="D182" s="264" t="s">
        <v>429</v>
      </c>
      <c r="E182" s="267" t="s">
        <v>8</v>
      </c>
      <c r="F182" s="270" t="s">
        <v>19</v>
      </c>
      <c r="H182" s="264">
        <v>62</v>
      </c>
      <c r="M182" s="264">
        <v>62</v>
      </c>
      <c r="N182" s="264">
        <v>1</v>
      </c>
      <c r="O182" s="269">
        <v>62</v>
      </c>
    </row>
    <row r="183" spans="3:15">
      <c r="C183" s="266">
        <f t="shared" si="16"/>
        <v>73</v>
      </c>
      <c r="D183" s="264" t="s">
        <v>100</v>
      </c>
      <c r="E183" s="267" t="s">
        <v>8</v>
      </c>
      <c r="F183" s="270" t="s">
        <v>55</v>
      </c>
      <c r="G183" s="264">
        <v>61</v>
      </c>
      <c r="M183" s="264">
        <v>61</v>
      </c>
      <c r="N183" s="264">
        <v>1</v>
      </c>
      <c r="O183" s="269">
        <v>61</v>
      </c>
    </row>
    <row r="184" spans="3:15">
      <c r="C184" s="266">
        <f t="shared" si="16"/>
        <v>73</v>
      </c>
      <c r="D184" s="264" t="s">
        <v>431</v>
      </c>
      <c r="E184" s="267" t="s">
        <v>8</v>
      </c>
      <c r="F184" s="270" t="s">
        <v>19</v>
      </c>
      <c r="H184" s="264">
        <v>61</v>
      </c>
      <c r="M184" s="264">
        <v>61</v>
      </c>
      <c r="N184" s="264">
        <v>1</v>
      </c>
      <c r="O184" s="269">
        <v>61</v>
      </c>
    </row>
    <row r="185" spans="3:15">
      <c r="C185" s="266">
        <f t="shared" si="16"/>
        <v>75</v>
      </c>
      <c r="D185" s="264" t="s">
        <v>92</v>
      </c>
      <c r="E185" s="267" t="s">
        <v>10</v>
      </c>
      <c r="F185" s="270" t="s">
        <v>55</v>
      </c>
      <c r="G185" s="264">
        <v>60</v>
      </c>
      <c r="M185" s="264">
        <v>60</v>
      </c>
      <c r="N185" s="264">
        <v>1</v>
      </c>
      <c r="O185" s="269">
        <v>60</v>
      </c>
    </row>
    <row r="186" spans="3:15">
      <c r="C186" s="266">
        <f t="shared" si="16"/>
        <v>76</v>
      </c>
      <c r="D186" s="264" t="s">
        <v>309</v>
      </c>
      <c r="E186" s="267" t="s">
        <v>10</v>
      </c>
      <c r="F186" s="270" t="s">
        <v>46</v>
      </c>
      <c r="G186" s="264">
        <v>59</v>
      </c>
      <c r="M186" s="264">
        <v>59</v>
      </c>
      <c r="N186" s="264">
        <v>1</v>
      </c>
      <c r="O186" s="269">
        <v>59</v>
      </c>
    </row>
    <row r="187" spans="3:15">
      <c r="C187" s="266">
        <f t="shared" si="16"/>
        <v>77</v>
      </c>
      <c r="D187" s="264" t="s">
        <v>133</v>
      </c>
      <c r="E187" s="267" t="s">
        <v>4</v>
      </c>
      <c r="F187" s="270" t="s">
        <v>15</v>
      </c>
      <c r="G187" s="264">
        <v>58</v>
      </c>
      <c r="M187" s="264">
        <v>58</v>
      </c>
      <c r="N187" s="264">
        <v>1</v>
      </c>
      <c r="O187" s="269">
        <v>58</v>
      </c>
    </row>
    <row r="188" spans="3:15">
      <c r="C188" s="266">
        <f t="shared" si="16"/>
        <v>78</v>
      </c>
      <c r="D188" s="264" t="s">
        <v>310</v>
      </c>
      <c r="E188" s="267" t="s">
        <v>4</v>
      </c>
      <c r="F188" s="270" t="s">
        <v>122</v>
      </c>
      <c r="G188" s="264">
        <v>57</v>
      </c>
      <c r="M188" s="264">
        <v>57</v>
      </c>
      <c r="N188" s="264">
        <v>1</v>
      </c>
      <c r="O188" s="269">
        <v>57</v>
      </c>
    </row>
    <row r="189" spans="3:15">
      <c r="C189" s="266" t="e">
        <f t="shared" si="16"/>
        <v>#N/A</v>
      </c>
    </row>
    <row r="190" spans="3:15">
      <c r="C190" s="266" t="e">
        <f t="shared" si="16"/>
        <v>#N/A</v>
      </c>
    </row>
    <row r="191" spans="3:15">
      <c r="C191" s="266" t="e">
        <f t="shared" si="16"/>
        <v>#N/A</v>
      </c>
    </row>
    <row r="192" spans="3:15">
      <c r="C192" s="266" t="e">
        <f t="shared" si="16"/>
        <v>#N/A</v>
      </c>
    </row>
    <row r="193" spans="2:15">
      <c r="C193" s="266" t="e">
        <f t="shared" si="16"/>
        <v>#N/A</v>
      </c>
    </row>
    <row r="194" spans="2:15">
      <c r="C194" s="266" t="e">
        <f t="shared" si="16"/>
        <v>#N/A</v>
      </c>
    </row>
    <row r="195" spans="2:15">
      <c r="C195" s="266" t="e">
        <f t="shared" si="16"/>
        <v>#N/A</v>
      </c>
    </row>
    <row r="196" spans="2:15">
      <c r="C196" s="266" t="e">
        <f t="shared" si="16"/>
        <v>#N/A</v>
      </c>
    </row>
    <row r="197" spans="2:15" ht="15">
      <c r="C197">
        <f t="shared" ref="C197:O197" si="17">COUNTA(C111:C195)</f>
        <v>85</v>
      </c>
      <c r="D197">
        <f t="shared" si="17"/>
        <v>78</v>
      </c>
      <c r="E197">
        <f t="shared" si="17"/>
        <v>78</v>
      </c>
      <c r="F197" s="302">
        <f t="shared" si="17"/>
        <v>78</v>
      </c>
      <c r="G197">
        <f t="shared" si="17"/>
        <v>43</v>
      </c>
      <c r="H197">
        <f t="shared" si="17"/>
        <v>39</v>
      </c>
      <c r="I197">
        <f t="shared" si="17"/>
        <v>21</v>
      </c>
      <c r="J197">
        <f t="shared" si="17"/>
        <v>0</v>
      </c>
      <c r="K197">
        <f t="shared" si="17"/>
        <v>0</v>
      </c>
      <c r="L197" s="302">
        <f t="shared" si="17"/>
        <v>0</v>
      </c>
      <c r="M197">
        <f t="shared" si="17"/>
        <v>78</v>
      </c>
      <c r="N197">
        <f t="shared" si="17"/>
        <v>78</v>
      </c>
      <c r="O197">
        <f t="shared" si="17"/>
        <v>78</v>
      </c>
    </row>
    <row r="198" spans="2:15" ht="15">
      <c r="C198"/>
      <c r="D198"/>
      <c r="E198"/>
      <c r="F198" s="302"/>
      <c r="G198"/>
      <c r="H198"/>
      <c r="I198"/>
      <c r="J198"/>
      <c r="K198"/>
      <c r="L198" s="302"/>
      <c r="M198"/>
      <c r="N198"/>
      <c r="O198"/>
    </row>
    <row r="199" spans="2:15" s="326" customFormat="1" ht="136.5">
      <c r="B199" s="375"/>
      <c r="C199" s="376"/>
      <c r="D199" s="376" t="str">
        <f>D110</f>
        <v>Name</v>
      </c>
      <c r="E199" s="376" t="str">
        <f t="shared" ref="E199:O199" si="18">E110</f>
        <v>Club</v>
      </c>
      <c r="F199" s="377" t="str">
        <f t="shared" si="18"/>
        <v>Age
Class</v>
      </c>
      <c r="G199" s="378" t="str">
        <f t="shared" si="18"/>
        <v>Penrith Beacon</v>
      </c>
      <c r="H199" s="378" t="str">
        <f t="shared" si="18"/>
        <v>Loughrigg (LOC)</v>
      </c>
      <c r="I199" s="378" t="str">
        <f t="shared" si="18"/>
        <v>Lank Rigg (WCOC)</v>
      </c>
      <c r="J199" s="378" t="str">
        <f t="shared" si="18"/>
        <v>Ling Fell (WCOC)</v>
      </c>
      <c r="K199" s="378" t="str">
        <f t="shared" si="18"/>
        <v>Harter Fell (LOC)</v>
      </c>
      <c r="L199" s="379">
        <f t="shared" si="18"/>
        <v>0</v>
      </c>
      <c r="M199" s="378" t="str">
        <f t="shared" si="18"/>
        <v>Galoppen Score</v>
      </c>
      <c r="N199" s="378" t="str">
        <f t="shared" si="18"/>
        <v>Number of Counting Scores</v>
      </c>
      <c r="O199" s="378" t="str">
        <f t="shared" si="18"/>
        <v>Average of Counting Scores</v>
      </c>
    </row>
    <row r="200" spans="2:15" ht="15">
      <c r="B200" s="330" t="s">
        <v>63</v>
      </c>
      <c r="C200" s="266">
        <f>RANK(M200,M$200:M$243)</f>
        <v>1</v>
      </c>
      <c r="D200" t="s">
        <v>58</v>
      </c>
      <c r="E200" t="s">
        <v>4</v>
      </c>
      <c r="F200" s="302" t="s">
        <v>19</v>
      </c>
      <c r="G200">
        <v>98</v>
      </c>
      <c r="H200">
        <v>98</v>
      </c>
      <c r="I200">
        <v>96</v>
      </c>
      <c r="J200" s="1"/>
      <c r="K200"/>
      <c r="L200" s="302"/>
      <c r="M200" s="102">
        <v>292</v>
      </c>
      <c r="N200" s="102">
        <v>3</v>
      </c>
      <c r="O200" s="101">
        <v>97.333333333333329</v>
      </c>
    </row>
    <row r="201" spans="2:15" ht="15">
      <c r="B201" s="330"/>
      <c r="C201" s="266">
        <f>RANK(M201,M$200:M$243)</f>
        <v>2</v>
      </c>
      <c r="D201" t="s">
        <v>180</v>
      </c>
      <c r="E201" t="s">
        <v>8</v>
      </c>
      <c r="F201" s="302" t="s">
        <v>46</v>
      </c>
      <c r="G201">
        <v>76</v>
      </c>
      <c r="H201">
        <v>83</v>
      </c>
      <c r="I201">
        <v>94</v>
      </c>
      <c r="J201" s="1"/>
      <c r="K201" s="1"/>
      <c r="L201" s="339"/>
      <c r="M201" s="102">
        <v>253</v>
      </c>
      <c r="N201" s="102">
        <v>3</v>
      </c>
      <c r="O201" s="101">
        <v>84.333333333333329</v>
      </c>
    </row>
    <row r="202" spans="2:15" ht="15">
      <c r="B202" s="330"/>
      <c r="C202" s="266">
        <f t="shared" ref="C202:C229" si="19">RANK(M200,M$178:M$243)</f>
        <v>1</v>
      </c>
      <c r="D202" t="s">
        <v>53</v>
      </c>
      <c r="E202" t="s">
        <v>8</v>
      </c>
      <c r="F202" s="302" t="s">
        <v>42</v>
      </c>
      <c r="G202">
        <v>96</v>
      </c>
      <c r="H202">
        <v>92</v>
      </c>
      <c r="I202"/>
      <c r="J202" s="1"/>
      <c r="K202" s="1"/>
      <c r="L202" s="339"/>
      <c r="M202" s="102">
        <v>188</v>
      </c>
      <c r="N202" s="102">
        <v>2</v>
      </c>
      <c r="O202" s="101">
        <v>94</v>
      </c>
    </row>
    <row r="203" spans="2:15" ht="15">
      <c r="B203" s="330"/>
      <c r="C203" s="266">
        <f t="shared" si="19"/>
        <v>2</v>
      </c>
      <c r="D203" t="s">
        <v>133</v>
      </c>
      <c r="E203" t="s">
        <v>4</v>
      </c>
      <c r="F203" s="302" t="s">
        <v>15</v>
      </c>
      <c r="G203"/>
      <c r="H203">
        <v>90</v>
      </c>
      <c r="I203">
        <v>98</v>
      </c>
      <c r="J203"/>
      <c r="K203"/>
      <c r="L203" s="302"/>
      <c r="M203" s="102">
        <v>188</v>
      </c>
      <c r="N203" s="102">
        <v>2</v>
      </c>
      <c r="O203" s="101">
        <v>94</v>
      </c>
    </row>
    <row r="204" spans="2:15" ht="15">
      <c r="B204" s="330"/>
      <c r="C204" s="266">
        <f t="shared" si="19"/>
        <v>3</v>
      </c>
      <c r="D204" t="s">
        <v>96</v>
      </c>
      <c r="E204" t="s">
        <v>8</v>
      </c>
      <c r="F204" s="302" t="s">
        <v>65</v>
      </c>
      <c r="G204">
        <v>99</v>
      </c>
      <c r="H204">
        <v>88</v>
      </c>
      <c r="I204" s="1"/>
      <c r="J204" s="1"/>
      <c r="K204" s="1"/>
      <c r="L204" s="302"/>
      <c r="M204" s="102">
        <v>187</v>
      </c>
      <c r="N204" s="102">
        <v>2</v>
      </c>
      <c r="O204" s="101">
        <v>93.5</v>
      </c>
    </row>
    <row r="205" spans="2:15" ht="15">
      <c r="B205" s="330"/>
      <c r="C205" s="266">
        <f t="shared" si="19"/>
        <v>3</v>
      </c>
      <c r="D205" t="s">
        <v>93</v>
      </c>
      <c r="E205" t="s">
        <v>4</v>
      </c>
      <c r="F205" s="302" t="s">
        <v>55</v>
      </c>
      <c r="G205">
        <v>91</v>
      </c>
      <c r="H205">
        <v>95</v>
      </c>
      <c r="I205"/>
      <c r="J205" s="1"/>
      <c r="K205" s="1"/>
      <c r="L205" s="302"/>
      <c r="M205" s="102">
        <v>186</v>
      </c>
      <c r="N205" s="102">
        <v>2</v>
      </c>
      <c r="O205" s="101">
        <v>93</v>
      </c>
    </row>
    <row r="206" spans="2:15" ht="15">
      <c r="B206" s="330"/>
      <c r="C206" s="266">
        <f t="shared" si="19"/>
        <v>5</v>
      </c>
      <c r="D206" t="s">
        <v>97</v>
      </c>
      <c r="E206" t="s">
        <v>10</v>
      </c>
      <c r="F206" s="302" t="s">
        <v>65</v>
      </c>
      <c r="G206">
        <v>90</v>
      </c>
      <c r="H206">
        <v>85</v>
      </c>
      <c r="I206"/>
      <c r="J206" s="1"/>
      <c r="K206"/>
      <c r="L206" s="302"/>
      <c r="M206" s="102">
        <v>175</v>
      </c>
      <c r="N206" s="102">
        <v>2</v>
      </c>
      <c r="O206" s="101">
        <v>87.5</v>
      </c>
    </row>
    <row r="207" spans="2:15" ht="15">
      <c r="B207" s="330"/>
      <c r="C207" s="266">
        <f t="shared" si="19"/>
        <v>6</v>
      </c>
      <c r="D207" t="s">
        <v>126</v>
      </c>
      <c r="E207" t="s">
        <v>10</v>
      </c>
      <c r="F207" s="302" t="s">
        <v>35</v>
      </c>
      <c r="G207">
        <v>88</v>
      </c>
      <c r="H207">
        <v>84</v>
      </c>
      <c r="I207"/>
      <c r="J207"/>
      <c r="K207" s="1"/>
      <c r="L207" s="302"/>
      <c r="M207" s="102">
        <v>172</v>
      </c>
      <c r="N207" s="102">
        <v>2</v>
      </c>
      <c r="O207">
        <v>86</v>
      </c>
    </row>
    <row r="208" spans="2:15" ht="15">
      <c r="B208" s="330"/>
      <c r="C208" s="266">
        <f t="shared" si="19"/>
        <v>7</v>
      </c>
      <c r="D208" t="s">
        <v>298</v>
      </c>
      <c r="E208" t="s">
        <v>8</v>
      </c>
      <c r="F208" s="302" t="s">
        <v>42</v>
      </c>
      <c r="G208">
        <v>86</v>
      </c>
      <c r="H208">
        <v>86</v>
      </c>
      <c r="I208"/>
      <c r="J208"/>
      <c r="K208"/>
      <c r="L208" s="302"/>
      <c r="M208" s="102">
        <v>172</v>
      </c>
      <c r="N208" s="102">
        <v>2</v>
      </c>
      <c r="O208">
        <v>86</v>
      </c>
    </row>
    <row r="209" spans="2:15" ht="15">
      <c r="B209" s="330"/>
      <c r="C209" s="266">
        <f t="shared" si="19"/>
        <v>8</v>
      </c>
      <c r="D209" t="s">
        <v>66</v>
      </c>
      <c r="E209" t="s">
        <v>4</v>
      </c>
      <c r="F209" s="302" t="s">
        <v>19</v>
      </c>
      <c r="G209"/>
      <c r="H209"/>
      <c r="I209">
        <v>99</v>
      </c>
      <c r="J209"/>
      <c r="K209"/>
      <c r="L209" s="302"/>
      <c r="M209" s="102">
        <v>99</v>
      </c>
      <c r="N209" s="102">
        <v>1</v>
      </c>
      <c r="O209">
        <v>99</v>
      </c>
    </row>
    <row r="210" spans="2:15" ht="15">
      <c r="B210" s="330"/>
      <c r="C210" s="266">
        <f t="shared" si="19"/>
        <v>8</v>
      </c>
      <c r="D210" t="s">
        <v>306</v>
      </c>
      <c r="E210" t="s">
        <v>10</v>
      </c>
      <c r="F210" s="302" t="s">
        <v>42</v>
      </c>
      <c r="G210"/>
      <c r="H210">
        <v>99</v>
      </c>
      <c r="I210"/>
      <c r="J210" s="1"/>
      <c r="K210" s="1"/>
      <c r="L210" s="339"/>
      <c r="M210" s="102">
        <v>99</v>
      </c>
      <c r="N210" s="102">
        <v>1</v>
      </c>
      <c r="O210" s="101">
        <v>99</v>
      </c>
    </row>
    <row r="211" spans="2:15" ht="15">
      <c r="B211" s="330"/>
      <c r="C211" s="266">
        <f t="shared" si="19"/>
        <v>10</v>
      </c>
      <c r="D211" t="s">
        <v>427</v>
      </c>
      <c r="E211" t="s">
        <v>8</v>
      </c>
      <c r="F211" s="302" t="s">
        <v>35</v>
      </c>
      <c r="G211"/>
      <c r="H211"/>
      <c r="I211">
        <v>97</v>
      </c>
      <c r="J211"/>
      <c r="K211"/>
      <c r="L211" s="302"/>
      <c r="M211" s="102">
        <v>97</v>
      </c>
      <c r="N211" s="102">
        <v>1</v>
      </c>
      <c r="O211">
        <v>97</v>
      </c>
    </row>
    <row r="212" spans="2:15" ht="15">
      <c r="B212" s="330"/>
      <c r="C212" s="266">
        <f t="shared" si="19"/>
        <v>10</v>
      </c>
      <c r="D212" t="s">
        <v>54</v>
      </c>
      <c r="E212" t="s">
        <v>10</v>
      </c>
      <c r="F212" s="302" t="s">
        <v>104</v>
      </c>
      <c r="G212">
        <v>97</v>
      </c>
      <c r="H212"/>
      <c r="I212"/>
      <c r="J212" s="1"/>
      <c r="K212"/>
      <c r="L212" s="339"/>
      <c r="M212" s="102">
        <v>97</v>
      </c>
      <c r="N212" s="102">
        <v>1</v>
      </c>
      <c r="O212" s="101">
        <v>97</v>
      </c>
    </row>
    <row r="213" spans="2:15" ht="15">
      <c r="B213" s="330"/>
      <c r="C213" s="266">
        <f t="shared" si="19"/>
        <v>12</v>
      </c>
      <c r="D213" t="s">
        <v>432</v>
      </c>
      <c r="E213" t="s">
        <v>8</v>
      </c>
      <c r="F213" s="302" t="s">
        <v>42</v>
      </c>
      <c r="G213"/>
      <c r="H213">
        <v>97</v>
      </c>
      <c r="I213"/>
      <c r="J213"/>
      <c r="K213"/>
      <c r="L213" s="302"/>
      <c r="M213" s="102">
        <v>97</v>
      </c>
      <c r="N213" s="102">
        <v>1</v>
      </c>
      <c r="O213">
        <v>97</v>
      </c>
    </row>
    <row r="214" spans="2:15" ht="15">
      <c r="B214" s="330"/>
      <c r="C214" s="266">
        <f t="shared" si="19"/>
        <v>12</v>
      </c>
      <c r="D214" t="s">
        <v>433</v>
      </c>
      <c r="E214" t="s">
        <v>10</v>
      </c>
      <c r="F214" s="302" t="s">
        <v>65</v>
      </c>
      <c r="G214"/>
      <c r="H214">
        <v>96</v>
      </c>
      <c r="I214"/>
      <c r="J214" s="1"/>
      <c r="K214" s="1"/>
      <c r="L214" s="339"/>
      <c r="M214" s="102">
        <v>96</v>
      </c>
      <c r="N214" s="102">
        <v>1</v>
      </c>
      <c r="O214" s="101">
        <v>96</v>
      </c>
    </row>
    <row r="215" spans="2:15" ht="15">
      <c r="B215" s="330"/>
      <c r="C215" s="266">
        <f t="shared" si="19"/>
        <v>12</v>
      </c>
      <c r="D215" t="s">
        <v>268</v>
      </c>
      <c r="E215" t="s">
        <v>8</v>
      </c>
      <c r="F215" s="302" t="s">
        <v>60</v>
      </c>
      <c r="G215">
        <v>95</v>
      </c>
      <c r="H215"/>
      <c r="I215"/>
      <c r="J215"/>
      <c r="K215"/>
      <c r="L215" s="302"/>
      <c r="M215" s="102">
        <v>95</v>
      </c>
      <c r="N215" s="102">
        <v>1</v>
      </c>
      <c r="O215">
        <v>95</v>
      </c>
    </row>
    <row r="216" spans="2:15" ht="15">
      <c r="B216" s="330"/>
      <c r="C216" s="266">
        <f t="shared" si="19"/>
        <v>15</v>
      </c>
      <c r="D216" t="s">
        <v>450</v>
      </c>
      <c r="E216" t="s">
        <v>451</v>
      </c>
      <c r="F216" s="302" t="s">
        <v>55</v>
      </c>
      <c r="G216"/>
      <c r="H216"/>
      <c r="I216">
        <v>95</v>
      </c>
      <c r="J216" s="1"/>
      <c r="K216" s="1"/>
      <c r="L216" s="339"/>
      <c r="M216" s="102">
        <v>95</v>
      </c>
      <c r="N216" s="102">
        <v>1</v>
      </c>
      <c r="O216" s="101">
        <v>95</v>
      </c>
    </row>
    <row r="217" spans="2:15" ht="15">
      <c r="B217" s="330"/>
      <c r="C217" s="266">
        <f t="shared" si="19"/>
        <v>16</v>
      </c>
      <c r="D217" t="s">
        <v>296</v>
      </c>
      <c r="E217" t="s">
        <v>10</v>
      </c>
      <c r="F217" s="302" t="s">
        <v>42</v>
      </c>
      <c r="G217">
        <v>94</v>
      </c>
      <c r="H217"/>
      <c r="I217"/>
      <c r="J217" s="1"/>
      <c r="K217" s="1"/>
      <c r="L217" s="302"/>
      <c r="M217" s="102">
        <v>94</v>
      </c>
      <c r="N217" s="102">
        <v>1</v>
      </c>
      <c r="O217" s="101">
        <v>94</v>
      </c>
    </row>
    <row r="218" spans="2:15" ht="15">
      <c r="B218" s="330"/>
      <c r="C218" s="266">
        <f t="shared" si="19"/>
        <v>16</v>
      </c>
      <c r="D218" t="s">
        <v>434</v>
      </c>
      <c r="E218" t="s">
        <v>8</v>
      </c>
      <c r="F218" s="302" t="s">
        <v>42</v>
      </c>
      <c r="G218"/>
      <c r="H218">
        <v>94</v>
      </c>
      <c r="I218"/>
      <c r="J218"/>
      <c r="K218"/>
      <c r="L218" s="302"/>
      <c r="M218" s="102">
        <v>94</v>
      </c>
      <c r="N218" s="102">
        <v>1</v>
      </c>
      <c r="O218">
        <v>94</v>
      </c>
    </row>
    <row r="219" spans="2:15" ht="15">
      <c r="B219" s="330"/>
      <c r="C219" s="266">
        <f t="shared" si="19"/>
        <v>18</v>
      </c>
      <c r="D219" t="s">
        <v>297</v>
      </c>
      <c r="E219" t="s">
        <v>10</v>
      </c>
      <c r="F219" s="302" t="s">
        <v>35</v>
      </c>
      <c r="G219">
        <v>93</v>
      </c>
      <c r="H219"/>
      <c r="I219"/>
      <c r="J219"/>
      <c r="K219"/>
      <c r="L219" s="302"/>
      <c r="M219" s="102">
        <v>93</v>
      </c>
      <c r="N219" s="102">
        <v>1</v>
      </c>
      <c r="O219">
        <v>93</v>
      </c>
    </row>
    <row r="220" spans="2:15" ht="15">
      <c r="B220" s="330"/>
      <c r="C220" s="266">
        <f t="shared" si="19"/>
        <v>18</v>
      </c>
      <c r="D220" t="s">
        <v>435</v>
      </c>
      <c r="E220" t="s">
        <v>4</v>
      </c>
      <c r="F220" s="302" t="s">
        <v>32</v>
      </c>
      <c r="G220"/>
      <c r="H220">
        <v>93</v>
      </c>
      <c r="I220"/>
      <c r="J220" s="1"/>
      <c r="K220"/>
      <c r="L220" s="302"/>
      <c r="M220" s="102">
        <v>93</v>
      </c>
      <c r="N220" s="102">
        <v>1</v>
      </c>
      <c r="O220" s="101">
        <v>93</v>
      </c>
    </row>
    <row r="221" spans="2:15" ht="15">
      <c r="B221" s="330"/>
      <c r="C221" s="266">
        <f t="shared" si="19"/>
        <v>20</v>
      </c>
      <c r="D221" t="s">
        <v>117</v>
      </c>
      <c r="E221" t="s">
        <v>10</v>
      </c>
      <c r="F221" s="302" t="s">
        <v>68</v>
      </c>
      <c r="G221">
        <v>92</v>
      </c>
      <c r="H221"/>
      <c r="I221"/>
      <c r="J221"/>
      <c r="K221"/>
      <c r="L221" s="302"/>
      <c r="M221" s="102">
        <v>92</v>
      </c>
      <c r="N221" s="102">
        <v>1</v>
      </c>
      <c r="O221">
        <v>92</v>
      </c>
    </row>
    <row r="222" spans="2:15" ht="15">
      <c r="B222" s="330"/>
      <c r="C222" s="266">
        <f t="shared" si="19"/>
        <v>20</v>
      </c>
      <c r="D222" t="s">
        <v>436</v>
      </c>
      <c r="E222" t="s">
        <v>8</v>
      </c>
      <c r="F222" s="302" t="s">
        <v>55</v>
      </c>
      <c r="G222"/>
      <c r="H222">
        <v>91</v>
      </c>
      <c r="I222"/>
      <c r="J222"/>
      <c r="K222"/>
      <c r="L222" s="302"/>
      <c r="M222" s="102">
        <v>91</v>
      </c>
      <c r="N222" s="102">
        <v>1</v>
      </c>
      <c r="O222" s="101">
        <v>91</v>
      </c>
    </row>
    <row r="223" spans="2:15" ht="15">
      <c r="B223" s="330"/>
      <c r="C223" s="266">
        <f t="shared" si="19"/>
        <v>22</v>
      </c>
      <c r="D223" t="s">
        <v>437</v>
      </c>
      <c r="E223" t="s">
        <v>8</v>
      </c>
      <c r="F223" s="302" t="s">
        <v>65</v>
      </c>
      <c r="G223"/>
      <c r="H223">
        <v>89</v>
      </c>
      <c r="I223"/>
      <c r="J223"/>
      <c r="K223"/>
      <c r="L223" s="302"/>
      <c r="M223" s="102">
        <v>89</v>
      </c>
      <c r="N223" s="102">
        <v>1</v>
      </c>
      <c r="O223">
        <v>89</v>
      </c>
    </row>
    <row r="224" spans="2:15" ht="15">
      <c r="B224" s="330"/>
      <c r="C224" s="266">
        <f t="shared" si="19"/>
        <v>23</v>
      </c>
      <c r="D224" t="s">
        <v>438</v>
      </c>
      <c r="E224" t="s">
        <v>8</v>
      </c>
      <c r="F224" s="302" t="s">
        <v>104</v>
      </c>
      <c r="G224"/>
      <c r="H224">
        <v>87</v>
      </c>
      <c r="I224"/>
      <c r="J224"/>
      <c r="K224"/>
      <c r="L224" s="339"/>
      <c r="M224" s="102">
        <v>87</v>
      </c>
      <c r="N224" s="102">
        <v>1</v>
      </c>
      <c r="O224" s="101">
        <v>87</v>
      </c>
    </row>
    <row r="225" spans="2:15" ht="15">
      <c r="B225" s="330"/>
      <c r="C225" s="266">
        <f t="shared" si="19"/>
        <v>24</v>
      </c>
      <c r="D225" t="s">
        <v>172</v>
      </c>
      <c r="E225" t="s">
        <v>4</v>
      </c>
      <c r="F225" s="302" t="s">
        <v>42</v>
      </c>
      <c r="G225">
        <v>87</v>
      </c>
      <c r="H225"/>
      <c r="I225"/>
      <c r="J225"/>
      <c r="K225"/>
      <c r="L225" s="302"/>
      <c r="M225" s="102">
        <v>87</v>
      </c>
      <c r="N225" s="102">
        <v>1</v>
      </c>
      <c r="O225">
        <v>87</v>
      </c>
    </row>
    <row r="226" spans="2:15" ht="15">
      <c r="B226" s="330"/>
      <c r="C226" s="266">
        <f t="shared" si="19"/>
        <v>25</v>
      </c>
      <c r="D226" t="s">
        <v>299</v>
      </c>
      <c r="E226" t="s">
        <v>10</v>
      </c>
      <c r="F226" s="302" t="s">
        <v>18</v>
      </c>
      <c r="G226">
        <v>85</v>
      </c>
      <c r="H226"/>
      <c r="I226"/>
      <c r="J226"/>
      <c r="K226" s="1"/>
      <c r="L226" s="339"/>
      <c r="M226" s="102">
        <v>85</v>
      </c>
      <c r="N226" s="102">
        <v>1</v>
      </c>
      <c r="O226">
        <v>85</v>
      </c>
    </row>
    <row r="227" spans="2:15" ht="15">
      <c r="B227" s="330"/>
      <c r="C227" s="266">
        <f t="shared" si="19"/>
        <v>25</v>
      </c>
      <c r="D227" t="s">
        <v>59</v>
      </c>
      <c r="E227" t="s">
        <v>4</v>
      </c>
      <c r="F227" s="302" t="s">
        <v>55</v>
      </c>
      <c r="G227">
        <v>84</v>
      </c>
      <c r="H227"/>
      <c r="I227"/>
      <c r="J227"/>
      <c r="K227"/>
      <c r="L227" s="302"/>
      <c r="M227" s="102">
        <v>84</v>
      </c>
      <c r="N227" s="102">
        <v>1</v>
      </c>
      <c r="O227">
        <v>84</v>
      </c>
    </row>
    <row r="228" spans="2:15" ht="15">
      <c r="B228" s="330"/>
      <c r="C228" s="266">
        <f t="shared" si="19"/>
        <v>27</v>
      </c>
      <c r="D228" t="s">
        <v>98</v>
      </c>
      <c r="E228" t="s">
        <v>10</v>
      </c>
      <c r="F228" s="302" t="s">
        <v>104</v>
      </c>
      <c r="G228">
        <v>83</v>
      </c>
      <c r="H228"/>
      <c r="I228"/>
      <c r="J228"/>
      <c r="K228" s="1"/>
      <c r="L228" s="339"/>
      <c r="M228" s="102">
        <v>83</v>
      </c>
      <c r="N228" s="102">
        <v>1</v>
      </c>
      <c r="O228">
        <v>83</v>
      </c>
    </row>
    <row r="229" spans="2:15" ht="15">
      <c r="B229" s="330"/>
      <c r="C229" s="266">
        <f t="shared" si="19"/>
        <v>28</v>
      </c>
      <c r="D229" t="s">
        <v>248</v>
      </c>
      <c r="E229" t="s">
        <v>8</v>
      </c>
      <c r="F229" s="302" t="s">
        <v>35</v>
      </c>
      <c r="G229">
        <v>82</v>
      </c>
      <c r="H229"/>
      <c r="I229"/>
      <c r="J229"/>
      <c r="K229" s="1"/>
      <c r="L229" s="339"/>
      <c r="M229" s="102">
        <v>82</v>
      </c>
      <c r="N229" s="102">
        <v>1</v>
      </c>
      <c r="O229">
        <v>82</v>
      </c>
    </row>
    <row r="230" spans="2:15" ht="15">
      <c r="B230" s="330"/>
      <c r="C230" s="266">
        <f>RANK(M216,M$178:M$243)</f>
        <v>16</v>
      </c>
      <c r="D230" t="s">
        <v>300</v>
      </c>
      <c r="E230" t="s">
        <v>8</v>
      </c>
      <c r="F230" s="302" t="s">
        <v>19</v>
      </c>
      <c r="G230">
        <v>81</v>
      </c>
      <c r="H230"/>
      <c r="I230"/>
      <c r="J230"/>
      <c r="K230"/>
      <c r="L230" s="302"/>
      <c r="M230" s="102">
        <v>81</v>
      </c>
      <c r="N230" s="102">
        <v>1</v>
      </c>
      <c r="O230">
        <v>81</v>
      </c>
    </row>
    <row r="231" spans="2:15" ht="15">
      <c r="B231" s="330"/>
      <c r="C231" s="266">
        <f>RANK(M217,M$178:M$243)</f>
        <v>18</v>
      </c>
      <c r="D231" t="s">
        <v>120</v>
      </c>
      <c r="E231" t="s">
        <v>10</v>
      </c>
      <c r="F231" s="302" t="s">
        <v>269</v>
      </c>
      <c r="G231">
        <v>80</v>
      </c>
      <c r="H231"/>
      <c r="I231"/>
      <c r="J231"/>
      <c r="K231"/>
      <c r="L231" s="339"/>
      <c r="M231" s="102">
        <v>80</v>
      </c>
      <c r="N231" s="102">
        <v>1</v>
      </c>
      <c r="O231">
        <v>80</v>
      </c>
    </row>
    <row r="232" spans="2:15" ht="15">
      <c r="B232" s="330"/>
      <c r="C232" s="266">
        <f t="shared" ref="C232:C245" si="20">RANK(M230,M$178:M$243)</f>
        <v>31</v>
      </c>
      <c r="D232" t="s">
        <v>301</v>
      </c>
      <c r="E232" t="s">
        <v>10</v>
      </c>
      <c r="F232" s="302" t="s">
        <v>42</v>
      </c>
      <c r="G232">
        <v>79</v>
      </c>
      <c r="H232"/>
      <c r="I232"/>
      <c r="J232"/>
      <c r="K232"/>
      <c r="L232" s="302"/>
      <c r="M232" s="102">
        <v>79</v>
      </c>
      <c r="N232" s="102">
        <v>1</v>
      </c>
      <c r="O232">
        <v>79</v>
      </c>
    </row>
    <row r="233" spans="2:15" ht="15">
      <c r="B233" s="330"/>
      <c r="C233" s="266">
        <f t="shared" si="20"/>
        <v>32</v>
      </c>
      <c r="D233" t="s">
        <v>94</v>
      </c>
      <c r="E233" t="s">
        <v>8</v>
      </c>
      <c r="F233" s="302" t="s">
        <v>68</v>
      </c>
      <c r="G233">
        <v>78</v>
      </c>
      <c r="H233"/>
      <c r="I233"/>
      <c r="J233"/>
      <c r="K233" s="1"/>
      <c r="L233" s="302"/>
      <c r="M233" s="102">
        <v>78</v>
      </c>
      <c r="N233" s="102">
        <v>1</v>
      </c>
      <c r="O233">
        <v>78</v>
      </c>
    </row>
    <row r="234" spans="2:15" ht="15">
      <c r="B234" s="330"/>
      <c r="C234" s="266">
        <f t="shared" si="20"/>
        <v>33</v>
      </c>
      <c r="D234" t="s">
        <v>177</v>
      </c>
      <c r="E234" t="s">
        <v>4</v>
      </c>
      <c r="F234" s="302" t="s">
        <v>38</v>
      </c>
      <c r="G234">
        <v>77</v>
      </c>
      <c r="H234"/>
      <c r="I234"/>
      <c r="J234"/>
      <c r="K234"/>
      <c r="L234" s="302"/>
      <c r="M234" s="102">
        <v>77</v>
      </c>
      <c r="N234" s="102">
        <v>1</v>
      </c>
      <c r="O234">
        <v>77</v>
      </c>
    </row>
    <row r="235" spans="2:15">
      <c r="B235" s="330"/>
      <c r="C235" s="266">
        <f t="shared" si="20"/>
        <v>34</v>
      </c>
      <c r="D235" s="264" t="s">
        <v>302</v>
      </c>
      <c r="E235" s="267" t="s">
        <v>10</v>
      </c>
      <c r="F235" s="270" t="s">
        <v>55</v>
      </c>
      <c r="G235" s="264">
        <v>75</v>
      </c>
      <c r="M235" s="264">
        <v>75</v>
      </c>
      <c r="N235" s="264">
        <v>1</v>
      </c>
      <c r="O235" s="269">
        <v>75</v>
      </c>
    </row>
    <row r="236" spans="2:15">
      <c r="B236" s="330"/>
      <c r="C236" s="266">
        <f t="shared" si="20"/>
        <v>36</v>
      </c>
      <c r="D236" s="264" t="s">
        <v>99</v>
      </c>
      <c r="E236" s="267" t="s">
        <v>10</v>
      </c>
      <c r="F236" s="270" t="s">
        <v>104</v>
      </c>
      <c r="G236" s="264">
        <v>74</v>
      </c>
      <c r="M236" s="264">
        <v>74</v>
      </c>
      <c r="N236" s="264">
        <v>1</v>
      </c>
      <c r="O236" s="269">
        <v>74</v>
      </c>
    </row>
    <row r="237" spans="2:15">
      <c r="B237" s="330"/>
      <c r="C237" s="266">
        <f t="shared" si="20"/>
        <v>37</v>
      </c>
    </row>
    <row r="238" spans="2:15">
      <c r="B238" s="330"/>
      <c r="C238" s="266">
        <f t="shared" si="20"/>
        <v>38</v>
      </c>
    </row>
    <row r="239" spans="2:15">
      <c r="B239" s="330"/>
      <c r="C239" s="266" t="e">
        <f t="shared" si="20"/>
        <v>#N/A</v>
      </c>
    </row>
    <row r="240" spans="2:15">
      <c r="B240" s="330"/>
      <c r="C240" s="266" t="e">
        <f t="shared" si="20"/>
        <v>#N/A</v>
      </c>
    </row>
    <row r="241" spans="2:16">
      <c r="B241" s="330"/>
      <c r="C241" s="266" t="e">
        <f t="shared" si="20"/>
        <v>#N/A</v>
      </c>
    </row>
    <row r="242" spans="2:16">
      <c r="B242" s="330"/>
      <c r="C242" s="266" t="e">
        <f t="shared" si="20"/>
        <v>#N/A</v>
      </c>
    </row>
    <row r="243" spans="2:16">
      <c r="B243" s="330"/>
      <c r="C243" s="266" t="e">
        <f t="shared" si="20"/>
        <v>#N/A</v>
      </c>
    </row>
    <row r="244" spans="2:16">
      <c r="B244" s="330"/>
      <c r="C244" s="266" t="e">
        <f t="shared" si="20"/>
        <v>#N/A</v>
      </c>
    </row>
    <row r="245" spans="2:16">
      <c r="B245" s="330"/>
      <c r="C245" s="266" t="e">
        <f t="shared" si="20"/>
        <v>#N/A</v>
      </c>
    </row>
    <row r="246" spans="2:16" ht="15">
      <c r="B246" s="330"/>
      <c r="C246">
        <f>COUNTA(C200:C245)</f>
        <v>46</v>
      </c>
      <c r="D246">
        <f t="shared" ref="D246:O246" si="21">COUNTA(D200:D245)</f>
        <v>37</v>
      </c>
      <c r="E246">
        <f t="shared" si="21"/>
        <v>37</v>
      </c>
      <c r="F246" s="302">
        <f t="shared" si="21"/>
        <v>37</v>
      </c>
      <c r="G246">
        <f t="shared" si="21"/>
        <v>25</v>
      </c>
      <c r="H246">
        <f t="shared" si="21"/>
        <v>17</v>
      </c>
      <c r="I246">
        <f t="shared" si="21"/>
        <v>6</v>
      </c>
      <c r="J246">
        <f t="shared" si="21"/>
        <v>0</v>
      </c>
      <c r="K246">
        <f t="shared" si="21"/>
        <v>0</v>
      </c>
      <c r="L246" s="302">
        <f t="shared" si="21"/>
        <v>0</v>
      </c>
      <c r="M246">
        <f t="shared" si="21"/>
        <v>37</v>
      </c>
      <c r="N246">
        <f t="shared" si="21"/>
        <v>37</v>
      </c>
      <c r="O246">
        <f t="shared" si="21"/>
        <v>37</v>
      </c>
    </row>
    <row r="247" spans="2:16" ht="15">
      <c r="B247" s="330"/>
      <c r="C247"/>
    </row>
    <row r="248" spans="2:16" ht="160.5">
      <c r="B248" s="369"/>
      <c r="C248" s="370"/>
      <c r="D248" s="371" t="str">
        <f>D199</f>
        <v>Name</v>
      </c>
      <c r="E248" s="371" t="str">
        <f t="shared" ref="E248:O248" si="22">E199</f>
        <v>Club</v>
      </c>
      <c r="F248" s="372" t="str">
        <f t="shared" si="22"/>
        <v>Age
Class</v>
      </c>
      <c r="G248" s="373" t="str">
        <f t="shared" si="22"/>
        <v>Penrith Beacon</v>
      </c>
      <c r="H248" s="373" t="str">
        <f t="shared" si="22"/>
        <v>Loughrigg (LOC)</v>
      </c>
      <c r="I248" s="373" t="str">
        <f t="shared" si="22"/>
        <v>Lank Rigg (WCOC)</v>
      </c>
      <c r="J248" s="373" t="str">
        <f t="shared" si="22"/>
        <v>Ling Fell (WCOC)</v>
      </c>
      <c r="K248" s="373" t="str">
        <f t="shared" si="22"/>
        <v>Harter Fell (LOC)</v>
      </c>
      <c r="L248" s="374">
        <f t="shared" si="22"/>
        <v>0</v>
      </c>
      <c r="M248" s="373" t="str">
        <f t="shared" si="22"/>
        <v>Galoppen Score</v>
      </c>
      <c r="N248" s="373" t="str">
        <f t="shared" si="22"/>
        <v>Number of Counting Scores</v>
      </c>
      <c r="O248" s="373" t="str">
        <f t="shared" si="22"/>
        <v>Average of Counting Scores</v>
      </c>
      <c r="P248" s="326"/>
    </row>
    <row r="249" spans="2:16" ht="15">
      <c r="B249" s="331" t="s">
        <v>440</v>
      </c>
      <c r="C249" s="266">
        <f>RANK(M249,M$249:M$263)</f>
        <v>1</v>
      </c>
      <c r="D249" s="288" t="s">
        <v>439</v>
      </c>
      <c r="E249" s="288" t="s">
        <v>8</v>
      </c>
      <c r="F249" s="336" t="s">
        <v>38</v>
      </c>
      <c r="G249" s="290"/>
      <c r="H249" s="288">
        <v>99</v>
      </c>
      <c r="I249"/>
      <c r="J249"/>
      <c r="K249"/>
      <c r="L249" s="302"/>
      <c r="M249" s="102">
        <f>IFERROR(LARGE($E249:$J249,1),0)+IFERROR(LARGE($E249:$J249,2),0)+IFERROR(LARGE($E249:$J249,3),0)+IFERROR(LARGE($E249:$J249,4),0)</f>
        <v>99</v>
      </c>
      <c r="N249" s="102">
        <f>IF(COUNT(G249:L249)&gt;4,4,COUNT(G249:L249))</f>
        <v>1</v>
      </c>
      <c r="O249" s="101">
        <f>M249/N249</f>
        <v>99</v>
      </c>
    </row>
    <row r="250" spans="2:16" ht="15">
      <c r="B250" s="331"/>
      <c r="C250" s="266">
        <f t="shared" ref="C250:C263" si="23">RANK(M250,M$249:M$263)</f>
        <v>2</v>
      </c>
      <c r="D250" s="288" t="s">
        <v>99</v>
      </c>
      <c r="E250" s="288" t="s">
        <v>10</v>
      </c>
      <c r="F250" s="336" t="s">
        <v>104</v>
      </c>
      <c r="G250" s="290"/>
      <c r="H250" s="288">
        <v>98</v>
      </c>
      <c r="I250"/>
      <c r="J250"/>
      <c r="K250"/>
      <c r="L250" s="302"/>
      <c r="M250" s="102">
        <f>IFERROR(LARGE($E250:$J250,1),0)+IFERROR(LARGE($E250:$J250,2),0)+IFERROR(LARGE($E250:$J250,3),0)+IFERROR(LARGE($E250:$J250,4),0)</f>
        <v>98</v>
      </c>
      <c r="N250" s="102">
        <f>IF(COUNT(G250:L250)&gt;4,4,COUNT(G250:L250))</f>
        <v>1</v>
      </c>
      <c r="O250" s="101">
        <f>M250/N250</f>
        <v>98</v>
      </c>
    </row>
    <row r="251" spans="2:16">
      <c r="B251" s="331"/>
      <c r="C251" s="266" t="e">
        <f t="shared" si="23"/>
        <v>#N/A</v>
      </c>
    </row>
    <row r="252" spans="2:16">
      <c r="B252" s="331"/>
      <c r="C252" s="266" t="e">
        <f t="shared" si="23"/>
        <v>#N/A</v>
      </c>
    </row>
    <row r="253" spans="2:16">
      <c r="B253" s="331"/>
      <c r="C253" s="266" t="e">
        <f t="shared" si="23"/>
        <v>#N/A</v>
      </c>
    </row>
    <row r="254" spans="2:16">
      <c r="B254" s="331"/>
      <c r="C254" s="266" t="e">
        <f t="shared" si="23"/>
        <v>#N/A</v>
      </c>
    </row>
    <row r="255" spans="2:16">
      <c r="B255" s="331"/>
      <c r="C255" s="266" t="e">
        <f t="shared" si="23"/>
        <v>#N/A</v>
      </c>
    </row>
    <row r="256" spans="2:16">
      <c r="B256" s="331"/>
      <c r="C256" s="266" t="e">
        <f t="shared" si="23"/>
        <v>#N/A</v>
      </c>
    </row>
    <row r="257" spans="2:15">
      <c r="B257" s="331"/>
      <c r="C257" s="266" t="e">
        <f t="shared" si="23"/>
        <v>#N/A</v>
      </c>
    </row>
    <row r="258" spans="2:15">
      <c r="B258" s="331"/>
      <c r="C258" s="266" t="e">
        <f t="shared" si="23"/>
        <v>#N/A</v>
      </c>
    </row>
    <row r="259" spans="2:15">
      <c r="B259" s="331"/>
      <c r="C259" s="266" t="e">
        <f t="shared" si="23"/>
        <v>#N/A</v>
      </c>
    </row>
    <row r="260" spans="2:15">
      <c r="B260" s="331"/>
      <c r="C260" s="266" t="e">
        <f t="shared" si="23"/>
        <v>#N/A</v>
      </c>
    </row>
    <row r="261" spans="2:15">
      <c r="B261" s="331"/>
      <c r="C261" s="266" t="e">
        <f t="shared" si="23"/>
        <v>#N/A</v>
      </c>
    </row>
    <row r="262" spans="2:15">
      <c r="B262" s="331"/>
      <c r="C262" s="266" t="e">
        <f t="shared" si="23"/>
        <v>#N/A</v>
      </c>
    </row>
    <row r="263" spans="2:15">
      <c r="B263" s="331"/>
      <c r="C263" s="266" t="e">
        <f t="shared" si="23"/>
        <v>#N/A</v>
      </c>
    </row>
    <row r="264" spans="2:15">
      <c r="C264" s="266"/>
    </row>
    <row r="265" spans="2:15" s="347" customFormat="1" ht="105" customHeight="1">
      <c r="B265" s="358"/>
      <c r="C265" s="359"/>
      <c r="D265" s="360" t="str">
        <f>D248</f>
        <v>Name</v>
      </c>
      <c r="E265" s="360" t="str">
        <f t="shared" ref="E265:O265" si="24">E248</f>
        <v>Club</v>
      </c>
      <c r="F265" s="361" t="str">
        <f t="shared" si="24"/>
        <v>Age
Class</v>
      </c>
      <c r="G265" s="362" t="str">
        <f t="shared" si="24"/>
        <v>Penrith Beacon</v>
      </c>
      <c r="H265" s="362" t="str">
        <f t="shared" si="24"/>
        <v>Loughrigg (LOC)</v>
      </c>
      <c r="I265" s="362" t="str">
        <f t="shared" si="24"/>
        <v>Lank Rigg (WCOC)</v>
      </c>
      <c r="J265" s="362" t="str">
        <f t="shared" si="24"/>
        <v>Ling Fell (WCOC)</v>
      </c>
      <c r="K265" s="362" t="str">
        <f t="shared" si="24"/>
        <v>Harter Fell (LOC)</v>
      </c>
      <c r="L265" s="363">
        <f t="shared" si="24"/>
        <v>0</v>
      </c>
      <c r="M265" s="362" t="str">
        <f t="shared" si="24"/>
        <v>Galoppen Score</v>
      </c>
      <c r="N265" s="362" t="str">
        <f t="shared" si="24"/>
        <v>Number of Counting Scores</v>
      </c>
      <c r="O265" s="362" t="str">
        <f t="shared" si="24"/>
        <v>Average of Counting Scores</v>
      </c>
    </row>
    <row r="266" spans="2:15" ht="15">
      <c r="B266" s="329" t="s">
        <v>111</v>
      </c>
      <c r="C266" s="266">
        <f t="shared" ref="C266:C280" si="25">RANK(M266,M$266:M$283)</f>
        <v>1</v>
      </c>
      <c r="D266" t="s">
        <v>169</v>
      </c>
      <c r="E266" t="s">
        <v>4</v>
      </c>
      <c r="F266" s="302" t="s">
        <v>62</v>
      </c>
      <c r="G266">
        <v>98</v>
      </c>
      <c r="H266">
        <v>99</v>
      </c>
      <c r="I266">
        <v>99</v>
      </c>
      <c r="J266"/>
      <c r="K266" s="1"/>
      <c r="L266" s="302"/>
      <c r="M266" s="102">
        <v>296</v>
      </c>
      <c r="N266" s="102">
        <v>3</v>
      </c>
      <c r="O266" s="101">
        <v>98.666666666666671</v>
      </c>
    </row>
    <row r="267" spans="2:15" ht="15">
      <c r="B267" s="329"/>
      <c r="C267" s="266">
        <f t="shared" si="25"/>
        <v>2</v>
      </c>
      <c r="D267" t="s">
        <v>185</v>
      </c>
      <c r="E267" t="s">
        <v>4</v>
      </c>
      <c r="F267" s="302" t="s">
        <v>62</v>
      </c>
      <c r="G267">
        <v>99</v>
      </c>
      <c r="H267"/>
      <c r="I267"/>
      <c r="J267" s="1"/>
      <c r="K267" s="1"/>
      <c r="L267" s="302"/>
      <c r="M267" s="102">
        <v>99</v>
      </c>
      <c r="N267" s="102">
        <v>1</v>
      </c>
      <c r="O267" s="101">
        <v>99</v>
      </c>
    </row>
    <row r="268" spans="2:15" ht="15">
      <c r="B268" s="329"/>
      <c r="C268" s="266">
        <f t="shared" si="25"/>
        <v>3</v>
      </c>
      <c r="D268" s="288" t="s">
        <v>441</v>
      </c>
      <c r="E268" s="288" t="s">
        <v>4</v>
      </c>
      <c r="F268" s="336" t="s">
        <v>64</v>
      </c>
      <c r="G268" s="290"/>
      <c r="H268" s="288">
        <v>98</v>
      </c>
      <c r="I268"/>
      <c r="J268"/>
      <c r="K268"/>
      <c r="L268" s="302"/>
      <c r="M268" s="102">
        <v>98</v>
      </c>
      <c r="N268" s="102">
        <v>1</v>
      </c>
      <c r="O268" s="101">
        <v>98</v>
      </c>
    </row>
    <row r="269" spans="2:15" ht="15">
      <c r="B269" s="329"/>
      <c r="C269" s="266">
        <f t="shared" si="25"/>
        <v>4</v>
      </c>
      <c r="D269" t="s">
        <v>84</v>
      </c>
      <c r="E269" t="s">
        <v>4</v>
      </c>
      <c r="F269" s="302" t="s">
        <v>64</v>
      </c>
      <c r="G269">
        <v>97</v>
      </c>
      <c r="H269"/>
      <c r="I269"/>
      <c r="J269"/>
      <c r="K269" s="1"/>
      <c r="L269" s="302"/>
      <c r="M269" s="102">
        <v>97</v>
      </c>
      <c r="N269" s="102">
        <v>1</v>
      </c>
      <c r="O269" s="101">
        <v>97</v>
      </c>
    </row>
    <row r="270" spans="2:15" ht="15">
      <c r="B270" s="329"/>
      <c r="C270" s="266">
        <f t="shared" si="25"/>
        <v>5</v>
      </c>
      <c r="D270" t="s">
        <v>259</v>
      </c>
      <c r="E270" t="s">
        <v>4</v>
      </c>
      <c r="F270" s="302" t="s">
        <v>38</v>
      </c>
      <c r="G270">
        <v>96</v>
      </c>
      <c r="H270"/>
      <c r="I270"/>
      <c r="J270"/>
      <c r="K270"/>
      <c r="L270" s="302"/>
      <c r="M270" s="102">
        <v>96</v>
      </c>
      <c r="N270" s="102">
        <v>1</v>
      </c>
      <c r="O270" s="101">
        <v>96</v>
      </c>
    </row>
    <row r="271" spans="2:15">
      <c r="B271" s="329"/>
      <c r="C271" s="266" t="e">
        <f t="shared" si="25"/>
        <v>#N/A</v>
      </c>
      <c r="N271" s="248"/>
      <c r="O271" s="271"/>
    </row>
    <row r="272" spans="2:15">
      <c r="B272" s="329"/>
      <c r="C272" s="266" t="e">
        <f t="shared" si="25"/>
        <v>#N/A</v>
      </c>
      <c r="N272" s="248"/>
      <c r="O272" s="271"/>
    </row>
    <row r="273" spans="2:15">
      <c r="B273" s="329"/>
      <c r="C273" s="266" t="e">
        <f t="shared" si="25"/>
        <v>#N/A</v>
      </c>
      <c r="N273" s="248"/>
      <c r="O273" s="271"/>
    </row>
    <row r="274" spans="2:15">
      <c r="B274" s="329"/>
      <c r="C274" s="266" t="e">
        <f t="shared" si="25"/>
        <v>#N/A</v>
      </c>
      <c r="N274" s="248"/>
      <c r="O274" s="271"/>
    </row>
    <row r="275" spans="2:15">
      <c r="B275" s="329"/>
      <c r="C275" s="266" t="e">
        <f t="shared" si="25"/>
        <v>#N/A</v>
      </c>
      <c r="N275" s="248"/>
      <c r="O275" s="271"/>
    </row>
    <row r="276" spans="2:15">
      <c r="B276" s="329"/>
      <c r="C276" s="266" t="e">
        <f t="shared" si="25"/>
        <v>#N/A</v>
      </c>
      <c r="N276" s="248"/>
      <c r="O276" s="271"/>
    </row>
    <row r="277" spans="2:15">
      <c r="B277" s="329"/>
      <c r="C277" s="266" t="e">
        <f t="shared" si="25"/>
        <v>#N/A</v>
      </c>
      <c r="N277" s="248"/>
      <c r="O277" s="271"/>
    </row>
    <row r="278" spans="2:15">
      <c r="B278" s="329"/>
      <c r="C278" s="266" t="e">
        <f t="shared" si="25"/>
        <v>#N/A</v>
      </c>
      <c r="N278" s="248"/>
      <c r="O278" s="271"/>
    </row>
    <row r="279" spans="2:15">
      <c r="B279" s="329"/>
      <c r="C279" s="266" t="e">
        <f t="shared" si="25"/>
        <v>#N/A</v>
      </c>
      <c r="N279" s="248"/>
      <c r="O279" s="271"/>
    </row>
    <row r="280" spans="2:15">
      <c r="B280" s="329"/>
      <c r="C280" s="266" t="e">
        <f t="shared" si="25"/>
        <v>#N/A</v>
      </c>
      <c r="N280" s="248"/>
      <c r="O280" s="271"/>
    </row>
    <row r="281" spans="2:15">
      <c r="C281" s="266"/>
      <c r="N281" s="248"/>
      <c r="O281" s="271"/>
    </row>
    <row r="282" spans="2:15" ht="15">
      <c r="C282">
        <f>COUNTA(C266:C281)</f>
        <v>15</v>
      </c>
      <c r="N282" s="248"/>
      <c r="O282" s="271"/>
    </row>
    <row r="283" spans="2:15" ht="97.5">
      <c r="B283" s="258" t="s">
        <v>109</v>
      </c>
      <c r="C283" s="258" t="s">
        <v>110</v>
      </c>
      <c r="D283" s="259" t="s">
        <v>1</v>
      </c>
      <c r="E283" s="258" t="s">
        <v>2</v>
      </c>
      <c r="F283" s="321" t="s">
        <v>108</v>
      </c>
      <c r="G283" s="261" t="str">
        <f>G1</f>
        <v>Penrith Beacon</v>
      </c>
      <c r="H283" s="261" t="str">
        <f t="shared" ref="H283:L283" si="26">H1</f>
        <v>Loughrigg (LOC)</v>
      </c>
      <c r="I283" s="261" t="str">
        <f t="shared" si="26"/>
        <v>Lank Rigg (WCOC)</v>
      </c>
      <c r="J283" s="261" t="str">
        <f t="shared" si="26"/>
        <v>Ling Fell (WCOC)</v>
      </c>
      <c r="K283" s="261" t="str">
        <f t="shared" si="26"/>
        <v>Harter Fell (LOC)</v>
      </c>
      <c r="L283" s="261">
        <f t="shared" si="26"/>
        <v>0</v>
      </c>
      <c r="M283" s="261" t="s">
        <v>85</v>
      </c>
      <c r="N283" s="261" t="s">
        <v>106</v>
      </c>
      <c r="O283" s="262" t="s">
        <v>107</v>
      </c>
    </row>
    <row r="284" spans="2:15" ht="15">
      <c r="B284" s="332" t="s">
        <v>74</v>
      </c>
      <c r="C284" s="266">
        <f>RANK(M284,M$284:M$296)</f>
        <v>1</v>
      </c>
      <c r="D284" s="288" t="s">
        <v>443</v>
      </c>
      <c r="E284" s="342" t="s">
        <v>8</v>
      </c>
      <c r="F284" s="336" t="s">
        <v>71</v>
      </c>
      <c r="G284" s="290"/>
      <c r="H284" s="288">
        <v>98</v>
      </c>
      <c r="I284">
        <v>98</v>
      </c>
      <c r="J284"/>
      <c r="K284"/>
      <c r="L284" s="302"/>
      <c r="M284" s="102">
        <v>196</v>
      </c>
      <c r="N284" s="102">
        <v>2</v>
      </c>
      <c r="O284" s="101">
        <v>98</v>
      </c>
    </row>
    <row r="285" spans="2:15" ht="15">
      <c r="B285" s="332"/>
      <c r="C285" s="266">
        <f t="shared" ref="C285:C296" si="27">RANK(M285,M$284:M$296)</f>
        <v>2</v>
      </c>
      <c r="D285" s="288" t="s">
        <v>294</v>
      </c>
      <c r="E285" s="342" t="s">
        <v>11</v>
      </c>
      <c r="F285" s="336" t="s">
        <v>73</v>
      </c>
      <c r="G285">
        <v>99</v>
      </c>
      <c r="H285"/>
      <c r="I285"/>
      <c r="J285"/>
      <c r="K285"/>
      <c r="L285" s="302"/>
      <c r="M285" s="102">
        <v>99</v>
      </c>
      <c r="N285" s="102">
        <v>1</v>
      </c>
      <c r="O285" s="101">
        <v>99</v>
      </c>
    </row>
    <row r="286" spans="2:15" ht="15">
      <c r="B286" s="332"/>
      <c r="C286" s="266">
        <f t="shared" si="27"/>
        <v>2</v>
      </c>
      <c r="D286" s="288" t="s">
        <v>442</v>
      </c>
      <c r="E286" s="342" t="s">
        <v>8</v>
      </c>
      <c r="F286" s="336" t="s">
        <v>71</v>
      </c>
      <c r="G286" s="290"/>
      <c r="H286" s="288">
        <v>99</v>
      </c>
      <c r="I286"/>
      <c r="J286"/>
      <c r="K286"/>
      <c r="L286" s="302"/>
      <c r="M286" s="102">
        <v>99</v>
      </c>
      <c r="N286" s="102">
        <v>1</v>
      </c>
      <c r="O286" s="101">
        <v>99</v>
      </c>
    </row>
    <row r="287" spans="2:15">
      <c r="B287" s="332"/>
      <c r="C287" s="266">
        <f t="shared" si="27"/>
        <v>2</v>
      </c>
      <c r="D287" s="264" t="s">
        <v>448</v>
      </c>
      <c r="E287" s="349" t="s">
        <v>4</v>
      </c>
      <c r="F287" s="270" t="s">
        <v>19</v>
      </c>
      <c r="I287" s="264">
        <v>99</v>
      </c>
      <c r="M287" s="264">
        <v>99</v>
      </c>
      <c r="N287" s="248">
        <v>1</v>
      </c>
      <c r="O287" s="271">
        <v>99</v>
      </c>
    </row>
    <row r="288" spans="2:15" ht="15">
      <c r="B288" s="332"/>
      <c r="C288" s="266">
        <f t="shared" si="27"/>
        <v>5</v>
      </c>
      <c r="D288" s="288" t="s">
        <v>444</v>
      </c>
      <c r="E288" s="342" t="s">
        <v>10</v>
      </c>
      <c r="F288" s="336" t="s">
        <v>18</v>
      </c>
      <c r="G288" s="290"/>
      <c r="H288" s="288">
        <v>97</v>
      </c>
      <c r="I288"/>
      <c r="J288"/>
      <c r="K288"/>
      <c r="L288" s="302"/>
      <c r="M288" s="102">
        <v>97</v>
      </c>
      <c r="N288" s="102">
        <v>1</v>
      </c>
      <c r="O288" s="101">
        <v>97</v>
      </c>
    </row>
    <row r="289" spans="2:15">
      <c r="B289" s="332"/>
      <c r="C289" s="266" t="e">
        <f t="shared" si="27"/>
        <v>#N/A</v>
      </c>
      <c r="N289" s="248"/>
      <c r="O289" s="271"/>
    </row>
    <row r="290" spans="2:15">
      <c r="B290" s="332"/>
      <c r="C290" s="266" t="e">
        <f t="shared" si="27"/>
        <v>#N/A</v>
      </c>
      <c r="N290" s="248"/>
      <c r="O290" s="271"/>
    </row>
    <row r="291" spans="2:15">
      <c r="B291" s="332"/>
      <c r="C291" s="266" t="e">
        <f t="shared" si="27"/>
        <v>#N/A</v>
      </c>
      <c r="N291" s="248"/>
      <c r="O291" s="271"/>
    </row>
    <row r="292" spans="2:15">
      <c r="B292" s="332"/>
      <c r="C292" s="266" t="e">
        <f t="shared" si="27"/>
        <v>#N/A</v>
      </c>
      <c r="N292" s="248"/>
      <c r="O292" s="271"/>
    </row>
    <row r="293" spans="2:15">
      <c r="B293" s="332"/>
      <c r="C293" s="266" t="e">
        <f t="shared" si="27"/>
        <v>#N/A</v>
      </c>
      <c r="N293" s="248"/>
      <c r="O293" s="271"/>
    </row>
    <row r="294" spans="2:15">
      <c r="B294" s="332"/>
      <c r="C294" s="266" t="e">
        <f t="shared" si="27"/>
        <v>#N/A</v>
      </c>
      <c r="N294" s="248"/>
      <c r="O294" s="271"/>
    </row>
    <row r="295" spans="2:15">
      <c r="B295" s="332"/>
      <c r="C295" s="266" t="e">
        <f t="shared" si="27"/>
        <v>#N/A</v>
      </c>
      <c r="N295" s="248"/>
      <c r="O295" s="271"/>
    </row>
    <row r="296" spans="2:15">
      <c r="B296" s="332"/>
      <c r="C296" s="266" t="e">
        <f t="shared" si="27"/>
        <v>#N/A</v>
      </c>
      <c r="N296" s="248"/>
      <c r="O296" s="271"/>
    </row>
    <row r="297" spans="2:15">
      <c r="C297" s="266"/>
      <c r="N297" s="248"/>
      <c r="O297" s="271"/>
    </row>
    <row r="298" spans="2:15" ht="15">
      <c r="C298">
        <f>COUNTA(C284:C297)</f>
        <v>13</v>
      </c>
      <c r="D298" s="248"/>
      <c r="E298" s="272"/>
      <c r="F298" s="322"/>
      <c r="G298" s="273"/>
      <c r="H298" s="249"/>
      <c r="I298" s="249"/>
      <c r="J298" s="249"/>
      <c r="K298" s="249"/>
      <c r="L298" s="303"/>
      <c r="M298" s="249"/>
      <c r="N298" s="248"/>
      <c r="O298" s="271"/>
    </row>
    <row r="299" spans="2:15" ht="97.5">
      <c r="B299" s="364" t="s">
        <v>109</v>
      </c>
      <c r="C299" s="364" t="s">
        <v>110</v>
      </c>
      <c r="D299" s="365" t="s">
        <v>1</v>
      </c>
      <c r="E299" s="364" t="s">
        <v>2</v>
      </c>
      <c r="F299" s="366" t="s">
        <v>108</v>
      </c>
      <c r="G299" s="367" t="str">
        <f>G1</f>
        <v>Penrith Beacon</v>
      </c>
      <c r="H299" s="367" t="str">
        <f t="shared" ref="H299:L299" si="28">H1</f>
        <v>Loughrigg (LOC)</v>
      </c>
      <c r="I299" s="367" t="str">
        <f t="shared" si="28"/>
        <v>Lank Rigg (WCOC)</v>
      </c>
      <c r="J299" s="367" t="str">
        <f t="shared" si="28"/>
        <v>Ling Fell (WCOC)</v>
      </c>
      <c r="K299" s="367" t="str">
        <f t="shared" si="28"/>
        <v>Harter Fell (LOC)</v>
      </c>
      <c r="L299" s="367">
        <f t="shared" si="28"/>
        <v>0</v>
      </c>
      <c r="M299" s="367" t="s">
        <v>85</v>
      </c>
      <c r="N299" s="367" t="s">
        <v>106</v>
      </c>
      <c r="O299" s="368" t="s">
        <v>107</v>
      </c>
    </row>
    <row r="300" spans="2:15" ht="15">
      <c r="B300" s="333" t="s">
        <v>79</v>
      </c>
      <c r="C300" s="266">
        <f>_xlfn.RANK.EQ(M300,M$300:M$315)</f>
        <v>1</v>
      </c>
      <c r="D300" s="288" t="s">
        <v>267</v>
      </c>
      <c r="E300" s="288" t="s">
        <v>8</v>
      </c>
      <c r="F300" s="336" t="s">
        <v>13</v>
      </c>
      <c r="G300">
        <v>99</v>
      </c>
      <c r="H300"/>
      <c r="I300" s="102"/>
      <c r="J300" s="102"/>
      <c r="K300" s="101"/>
      <c r="L300" s="340"/>
      <c r="M300">
        <v>99</v>
      </c>
      <c r="N300">
        <v>1</v>
      </c>
      <c r="O300" s="257">
        <v>99</v>
      </c>
    </row>
    <row r="301" spans="2:15" ht="15">
      <c r="B301" s="333"/>
      <c r="C301" s="266">
        <f t="shared" ref="C301:C315" si="29">_xlfn.RANK.EQ(M301,M$300:M$315)</f>
        <v>1</v>
      </c>
      <c r="D301" s="288" t="s">
        <v>445</v>
      </c>
      <c r="E301" s="288" t="s">
        <v>4</v>
      </c>
      <c r="F301" s="336" t="s">
        <v>81</v>
      </c>
      <c r="G301" s="289"/>
      <c r="H301" s="288">
        <v>99</v>
      </c>
      <c r="I301"/>
      <c r="J301"/>
      <c r="K301" s="102"/>
      <c r="L301" s="341"/>
      <c r="M301">
        <v>99</v>
      </c>
      <c r="N301">
        <v>1</v>
      </c>
      <c r="O301" s="257">
        <v>99</v>
      </c>
    </row>
    <row r="302" spans="2:15" ht="15">
      <c r="B302" s="333"/>
      <c r="C302" s="266">
        <f t="shared" si="29"/>
        <v>4</v>
      </c>
      <c r="D302" s="288" t="s">
        <v>285</v>
      </c>
      <c r="E302" s="288" t="s">
        <v>4</v>
      </c>
      <c r="F302" s="336" t="s">
        <v>82</v>
      </c>
      <c r="G302">
        <v>97</v>
      </c>
      <c r="H302"/>
      <c r="I302" s="102"/>
      <c r="J302" s="102"/>
      <c r="K302" s="101"/>
      <c r="L302" s="340"/>
      <c r="M302">
        <v>97</v>
      </c>
      <c r="N302">
        <v>1</v>
      </c>
      <c r="O302" s="257">
        <v>97</v>
      </c>
    </row>
    <row r="303" spans="2:15" ht="15">
      <c r="B303" s="333"/>
      <c r="C303" s="266">
        <f t="shared" si="29"/>
        <v>6</v>
      </c>
      <c r="D303" s="288" t="s">
        <v>260</v>
      </c>
      <c r="E303" s="288" t="s">
        <v>4</v>
      </c>
      <c r="F303" s="336" t="s">
        <v>82</v>
      </c>
      <c r="G303">
        <v>95</v>
      </c>
      <c r="H303"/>
      <c r="I303" s="102"/>
      <c r="J303" s="102"/>
      <c r="K303" s="101"/>
      <c r="L303" s="340"/>
      <c r="M303">
        <v>95</v>
      </c>
      <c r="N303">
        <v>1</v>
      </c>
      <c r="O303" s="257">
        <v>95</v>
      </c>
    </row>
    <row r="304" spans="2:15" ht="15">
      <c r="B304" s="333"/>
      <c r="C304" s="266">
        <f t="shared" si="29"/>
        <v>7</v>
      </c>
      <c r="D304" s="288" t="s">
        <v>288</v>
      </c>
      <c r="E304" s="288" t="s">
        <v>4</v>
      </c>
      <c r="F304" s="336" t="s">
        <v>81</v>
      </c>
      <c r="G304">
        <v>94</v>
      </c>
      <c r="H304"/>
      <c r="I304" s="102"/>
      <c r="J304" s="102"/>
      <c r="K304" s="101"/>
      <c r="L304" s="340"/>
      <c r="M304">
        <v>94</v>
      </c>
      <c r="N304">
        <v>1</v>
      </c>
      <c r="O304" s="257">
        <v>94</v>
      </c>
    </row>
    <row r="305" spans="2:15" ht="15">
      <c r="B305" s="333"/>
      <c r="C305" s="266">
        <f t="shared" si="29"/>
        <v>8</v>
      </c>
      <c r="D305" s="288" t="s">
        <v>289</v>
      </c>
      <c r="E305" s="288" t="s">
        <v>4</v>
      </c>
      <c r="F305" s="336" t="s">
        <v>82</v>
      </c>
      <c r="G305">
        <v>93</v>
      </c>
      <c r="H305"/>
      <c r="I305" s="102"/>
      <c r="J305" s="102"/>
      <c r="K305" s="101"/>
      <c r="L305" s="340"/>
      <c r="M305">
        <v>93</v>
      </c>
      <c r="N305">
        <v>1</v>
      </c>
      <c r="O305" s="257">
        <v>93</v>
      </c>
    </row>
    <row r="306" spans="2:15" ht="15">
      <c r="B306" s="333"/>
      <c r="C306" s="266">
        <f t="shared" si="29"/>
        <v>3</v>
      </c>
      <c r="D306" s="288" t="s">
        <v>284</v>
      </c>
      <c r="E306" s="288" t="s">
        <v>10</v>
      </c>
      <c r="F306" s="336" t="s">
        <v>81</v>
      </c>
      <c r="G306">
        <v>98</v>
      </c>
      <c r="H306"/>
      <c r="I306" s="102"/>
      <c r="J306" s="102"/>
      <c r="K306" s="101"/>
      <c r="L306" s="340"/>
      <c r="M306">
        <v>98</v>
      </c>
      <c r="N306">
        <v>1</v>
      </c>
      <c r="O306" s="257">
        <v>98</v>
      </c>
    </row>
    <row r="307" spans="2:15" ht="15">
      <c r="B307" s="333"/>
      <c r="C307" s="266">
        <f t="shared" si="29"/>
        <v>5</v>
      </c>
      <c r="D307" s="288" t="s">
        <v>286</v>
      </c>
      <c r="E307" s="288" t="s">
        <v>10</v>
      </c>
      <c r="F307" s="336" t="s">
        <v>81</v>
      </c>
      <c r="G307">
        <v>96</v>
      </c>
      <c r="H307"/>
      <c r="I307" s="102"/>
      <c r="J307" s="102"/>
      <c r="K307" s="101"/>
      <c r="L307" s="340"/>
      <c r="M307">
        <v>96</v>
      </c>
      <c r="N307">
        <v>1</v>
      </c>
      <c r="O307" s="257">
        <v>96</v>
      </c>
    </row>
    <row r="308" spans="2:15">
      <c r="B308" s="333"/>
      <c r="C308" s="266" t="e">
        <f t="shared" si="29"/>
        <v>#N/A</v>
      </c>
    </row>
    <row r="309" spans="2:15">
      <c r="B309" s="333"/>
      <c r="C309" s="266" t="e">
        <f t="shared" si="29"/>
        <v>#N/A</v>
      </c>
    </row>
    <row r="310" spans="2:15">
      <c r="B310" s="333"/>
      <c r="C310" s="266" t="e">
        <f t="shared" si="29"/>
        <v>#N/A</v>
      </c>
    </row>
    <row r="311" spans="2:15">
      <c r="B311" s="333"/>
      <c r="C311" s="266" t="e">
        <f t="shared" si="29"/>
        <v>#N/A</v>
      </c>
    </row>
    <row r="312" spans="2:15">
      <c r="B312" s="333"/>
      <c r="C312" s="266" t="e">
        <f t="shared" si="29"/>
        <v>#N/A</v>
      </c>
    </row>
    <row r="313" spans="2:15">
      <c r="B313" s="333"/>
      <c r="C313" s="266" t="e">
        <f t="shared" si="29"/>
        <v>#N/A</v>
      </c>
    </row>
    <row r="314" spans="2:15">
      <c r="B314" s="333"/>
      <c r="C314" s="266" t="e">
        <f t="shared" si="29"/>
        <v>#N/A</v>
      </c>
    </row>
    <row r="315" spans="2:15">
      <c r="B315" s="333"/>
      <c r="C315" s="266" t="e">
        <f t="shared" si="29"/>
        <v>#N/A</v>
      </c>
    </row>
    <row r="316" spans="2:15" ht="15">
      <c r="C316">
        <f>COUNTA(C300:C315)</f>
        <v>16</v>
      </c>
    </row>
    <row r="317" spans="2:15">
      <c r="C317" s="266"/>
    </row>
    <row r="318" spans="2:15">
      <c r="C318" s="266"/>
    </row>
    <row r="319" spans="2:15">
      <c r="C319" s="266"/>
    </row>
    <row r="320" spans="2:15">
      <c r="C320" s="266"/>
    </row>
    <row r="321" spans="3:3">
      <c r="C321" s="266"/>
    </row>
    <row r="322" spans="3:3">
      <c r="C322" s="266"/>
    </row>
    <row r="323" spans="3:3">
      <c r="C323" s="266"/>
    </row>
    <row r="324" spans="3:3">
      <c r="C324" s="266"/>
    </row>
  </sheetData>
  <sortState xmlns:xlrd2="http://schemas.microsoft.com/office/spreadsheetml/2017/richdata2" ref="D284:O288">
    <sortCondition descending="1" ref="M284:M288"/>
  </sortState>
  <pageMargins left="0.7" right="0.7" top="0.75" bottom="0.75" header="0.3" footer="0.3"/>
  <pageSetup paperSize="9" orientation="portrait" horizontalDpi="4294967293" verticalDpi="4294967293" r:id="rId1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2502586-0363-4405-9803-D3A740F35123}">
  <sheetPr>
    <tabColor rgb="FFFFFF00"/>
  </sheetPr>
  <dimension ref="B1:P324"/>
  <sheetViews>
    <sheetView topLeftCell="A10" workbookViewId="0">
      <selection activeCell="D56" sqref="D56"/>
    </sheetView>
  </sheetViews>
  <sheetFormatPr defaultRowHeight="14.25"/>
  <cols>
    <col min="1" max="1" width="2.28515625" style="264" customWidth="1"/>
    <col min="2" max="2" width="12.28515625" style="267" bestFit="1" customWidth="1"/>
    <col min="3" max="3" width="11" style="264" bestFit="1" customWidth="1"/>
    <col min="4" max="4" width="26.42578125" style="264" bestFit="1" customWidth="1"/>
    <col min="5" max="5" width="16" style="267" bestFit="1" customWidth="1"/>
    <col min="6" max="6" width="6.5703125" style="270" bestFit="1" customWidth="1"/>
    <col min="7" max="7" width="9.42578125" style="264" bestFit="1" customWidth="1"/>
    <col min="8" max="11" width="6.5703125" style="264" customWidth="1"/>
    <col min="12" max="12" width="6.5703125" style="270" customWidth="1"/>
    <col min="13" max="14" width="6.5703125" style="264" customWidth="1"/>
    <col min="15" max="15" width="7.140625" style="269" customWidth="1"/>
    <col min="16" max="16384" width="9.140625" style="264"/>
  </cols>
  <sheetData>
    <row r="1" spans="2:16" ht="97.5">
      <c r="B1" s="258" t="s">
        <v>109</v>
      </c>
      <c r="C1" s="258" t="s">
        <v>319</v>
      </c>
      <c r="D1" s="259" t="s">
        <v>1</v>
      </c>
      <c r="E1" s="258" t="s">
        <v>2</v>
      </c>
      <c r="F1" s="321" t="s">
        <v>108</v>
      </c>
      <c r="G1" s="261" t="s">
        <v>293</v>
      </c>
      <c r="H1" s="261" t="str">
        <f>Brown!F1</f>
        <v>Loughrigg (LOC)</v>
      </c>
      <c r="I1" s="261" t="str">
        <f>Brown!G1</f>
        <v>Lank Rigg (WCOC)</v>
      </c>
      <c r="J1" s="261" t="str">
        <f>Brown!H1</f>
        <v>Ling Fell (WCOC)</v>
      </c>
      <c r="K1" s="261" t="str">
        <f>Brown!I1</f>
        <v>Harter Fell (LOC)</v>
      </c>
      <c r="L1" s="324">
        <f>Brown!L1</f>
        <v>0</v>
      </c>
      <c r="M1" s="261" t="s">
        <v>85</v>
      </c>
      <c r="N1" s="261" t="s">
        <v>106</v>
      </c>
      <c r="O1" s="262" t="s">
        <v>107</v>
      </c>
      <c r="P1" s="263"/>
    </row>
    <row r="2" spans="2:16" ht="15">
      <c r="B2" s="310" t="s">
        <v>0</v>
      </c>
      <c r="C2" s="404">
        <f t="shared" ref="C2:C46" si="0">RANK(M2,M$2:M$48)</f>
        <v>1</v>
      </c>
      <c r="D2" s="288" t="s">
        <v>164</v>
      </c>
      <c r="E2" s="288" t="s">
        <v>4</v>
      </c>
      <c r="F2" s="288" t="s">
        <v>7</v>
      </c>
      <c r="G2" s="394">
        <v>97</v>
      </c>
      <c r="H2" s="395">
        <v>98</v>
      </c>
      <c r="I2" s="396">
        <v>97</v>
      </c>
      <c r="J2" s="395">
        <v>98</v>
      </c>
      <c r="K2" s="395"/>
      <c r="L2" s="397"/>
      <c r="M2">
        <v>390</v>
      </c>
      <c r="N2">
        <v>4</v>
      </c>
      <c r="O2" s="257">
        <v>97.5</v>
      </c>
      <c r="P2" s="263"/>
    </row>
    <row r="3" spans="2:16" ht="15">
      <c r="B3" s="311"/>
      <c r="C3" s="404">
        <f t="shared" si="0"/>
        <v>2</v>
      </c>
      <c r="D3" s="288" t="s">
        <v>127</v>
      </c>
      <c r="E3" s="288" t="s">
        <v>4</v>
      </c>
      <c r="F3" s="288" t="s">
        <v>7</v>
      </c>
      <c r="G3" s="398">
        <v>94</v>
      </c>
      <c r="H3" s="391">
        <v>99</v>
      </c>
      <c r="I3" s="391">
        <v>89</v>
      </c>
      <c r="J3" s="391">
        <v>99</v>
      </c>
      <c r="K3" s="391"/>
      <c r="L3" s="399"/>
      <c r="M3">
        <v>381</v>
      </c>
      <c r="N3">
        <v>4</v>
      </c>
      <c r="O3" s="257">
        <v>95.25</v>
      </c>
    </row>
    <row r="4" spans="2:16" ht="15">
      <c r="B4" s="311"/>
      <c r="C4" s="404">
        <f t="shared" si="0"/>
        <v>3</v>
      </c>
      <c r="D4" s="288" t="s">
        <v>86</v>
      </c>
      <c r="E4" s="288" t="s">
        <v>4</v>
      </c>
      <c r="F4" s="288" t="s">
        <v>7</v>
      </c>
      <c r="G4" s="398">
        <v>95</v>
      </c>
      <c r="H4" s="391">
        <v>95</v>
      </c>
      <c r="I4" s="391">
        <v>95</v>
      </c>
      <c r="J4" s="391"/>
      <c r="K4" s="391"/>
      <c r="L4" s="399"/>
      <c r="M4">
        <v>285</v>
      </c>
      <c r="N4">
        <v>3</v>
      </c>
      <c r="O4" s="257">
        <v>95</v>
      </c>
    </row>
    <row r="5" spans="2:16" ht="15">
      <c r="B5" s="311"/>
      <c r="C5" s="404">
        <f t="shared" si="0"/>
        <v>4</v>
      </c>
      <c r="D5" t="s">
        <v>121</v>
      </c>
      <c r="E5" s="288" t="s">
        <v>10</v>
      </c>
      <c r="F5" s="288" t="s">
        <v>18</v>
      </c>
      <c r="G5" s="398">
        <v>89</v>
      </c>
      <c r="H5" s="391"/>
      <c r="I5" s="391">
        <v>92</v>
      </c>
      <c r="J5" s="391">
        <v>93</v>
      </c>
      <c r="K5" s="391"/>
      <c r="L5" s="399"/>
      <c r="M5">
        <v>274</v>
      </c>
      <c r="N5">
        <v>3</v>
      </c>
      <c r="O5" s="257">
        <v>91.333333333333329</v>
      </c>
    </row>
    <row r="6" spans="2:16" ht="15">
      <c r="B6" s="311"/>
      <c r="C6" s="404">
        <f t="shared" si="0"/>
        <v>5</v>
      </c>
      <c r="D6" s="288" t="s">
        <v>33</v>
      </c>
      <c r="E6" s="288" t="s">
        <v>4</v>
      </c>
      <c r="F6" s="288" t="s">
        <v>7</v>
      </c>
      <c r="G6" s="398">
        <v>82</v>
      </c>
      <c r="H6" s="391">
        <v>89</v>
      </c>
      <c r="I6" s="400"/>
      <c r="J6" s="391">
        <v>87</v>
      </c>
      <c r="K6" s="391"/>
      <c r="L6" s="399"/>
      <c r="M6">
        <v>258</v>
      </c>
      <c r="N6">
        <v>3</v>
      </c>
      <c r="O6" s="257">
        <v>86</v>
      </c>
    </row>
    <row r="7" spans="2:16" ht="15">
      <c r="B7" s="311"/>
      <c r="C7" s="404">
        <f t="shared" si="0"/>
        <v>6</v>
      </c>
      <c r="D7" s="288" t="s">
        <v>270</v>
      </c>
      <c r="E7" s="288" t="s">
        <v>8</v>
      </c>
      <c r="F7" s="288" t="s">
        <v>5</v>
      </c>
      <c r="G7" s="401">
        <v>77</v>
      </c>
      <c r="H7" s="393">
        <v>87</v>
      </c>
      <c r="I7" s="393">
        <v>90</v>
      </c>
      <c r="J7" s="391"/>
      <c r="K7" s="391"/>
      <c r="L7" s="399"/>
      <c r="M7">
        <v>254</v>
      </c>
      <c r="N7">
        <v>3</v>
      </c>
      <c r="O7" s="257">
        <v>84.666666666666671</v>
      </c>
    </row>
    <row r="8" spans="2:16" ht="15">
      <c r="B8" s="311"/>
      <c r="C8" s="404">
        <f t="shared" si="0"/>
        <v>7</v>
      </c>
      <c r="D8" s="288" t="s">
        <v>163</v>
      </c>
      <c r="E8" s="288" t="s">
        <v>4</v>
      </c>
      <c r="F8" s="288" t="s">
        <v>137</v>
      </c>
      <c r="G8" s="398">
        <v>98</v>
      </c>
      <c r="H8" s="391"/>
      <c r="I8" s="391">
        <v>99</v>
      </c>
      <c r="J8" s="391"/>
      <c r="K8" s="391"/>
      <c r="L8" s="399"/>
      <c r="M8">
        <v>197</v>
      </c>
      <c r="N8">
        <v>2</v>
      </c>
      <c r="O8" s="257">
        <v>98.5</v>
      </c>
    </row>
    <row r="9" spans="2:16" ht="15">
      <c r="B9" s="311"/>
      <c r="C9" s="404">
        <f t="shared" si="0"/>
        <v>8</v>
      </c>
      <c r="D9" s="288" t="s">
        <v>333</v>
      </c>
      <c r="E9" s="288" t="s">
        <v>4</v>
      </c>
      <c r="F9" s="288" t="s">
        <v>137</v>
      </c>
      <c r="G9" s="398"/>
      <c r="H9" s="391">
        <v>97</v>
      </c>
      <c r="I9" s="391">
        <v>96</v>
      </c>
      <c r="J9" s="391"/>
      <c r="K9" s="391"/>
      <c r="L9" s="399"/>
      <c r="M9">
        <v>193</v>
      </c>
      <c r="N9">
        <v>2</v>
      </c>
      <c r="O9" s="257">
        <v>96.5</v>
      </c>
    </row>
    <row r="10" spans="2:16" ht="15">
      <c r="B10" s="311"/>
      <c r="C10" s="404">
        <f t="shared" si="0"/>
        <v>9</v>
      </c>
      <c r="D10" s="288" t="s">
        <v>183</v>
      </c>
      <c r="E10" s="288" t="s">
        <v>11</v>
      </c>
      <c r="F10" s="288" t="s">
        <v>18</v>
      </c>
      <c r="G10" s="398">
        <v>96</v>
      </c>
      <c r="H10" s="391"/>
      <c r="I10" s="391">
        <v>94</v>
      </c>
      <c r="J10" s="391"/>
      <c r="K10" s="391"/>
      <c r="L10" s="399"/>
      <c r="M10">
        <v>190</v>
      </c>
      <c r="N10">
        <v>2</v>
      </c>
      <c r="O10" s="257">
        <v>95</v>
      </c>
    </row>
    <row r="11" spans="2:16" ht="15">
      <c r="B11" s="311"/>
      <c r="C11" s="404">
        <f t="shared" si="0"/>
        <v>10</v>
      </c>
      <c r="D11" s="288" t="s">
        <v>165</v>
      </c>
      <c r="E11" s="288" t="s">
        <v>10</v>
      </c>
      <c r="F11" s="288" t="s">
        <v>5</v>
      </c>
      <c r="G11" s="398">
        <v>91</v>
      </c>
      <c r="H11" s="391">
        <v>94</v>
      </c>
      <c r="I11" s="391"/>
      <c r="J11" s="391"/>
      <c r="K11" s="391"/>
      <c r="L11" s="399"/>
      <c r="M11">
        <v>185</v>
      </c>
      <c r="N11">
        <v>2</v>
      </c>
      <c r="O11" s="257">
        <v>92.5</v>
      </c>
    </row>
    <row r="12" spans="2:16" ht="15">
      <c r="B12" s="311"/>
      <c r="C12" s="404">
        <f t="shared" si="0"/>
        <v>11</v>
      </c>
      <c r="D12" s="288" t="s">
        <v>342</v>
      </c>
      <c r="E12" s="288" t="s">
        <v>8</v>
      </c>
      <c r="F12" s="288" t="s">
        <v>6</v>
      </c>
      <c r="G12" s="402"/>
      <c r="H12" s="393">
        <v>93</v>
      </c>
      <c r="I12" s="391"/>
      <c r="J12" s="391">
        <v>91</v>
      </c>
      <c r="K12" s="391"/>
      <c r="L12" s="399"/>
      <c r="M12">
        <v>184</v>
      </c>
      <c r="N12">
        <v>2</v>
      </c>
      <c r="O12" s="257">
        <v>92</v>
      </c>
    </row>
    <row r="13" spans="2:16" ht="15">
      <c r="B13" s="311"/>
      <c r="C13" s="404">
        <f t="shared" si="0"/>
        <v>12</v>
      </c>
      <c r="D13" s="288" t="s">
        <v>14</v>
      </c>
      <c r="E13" s="288" t="s">
        <v>10</v>
      </c>
      <c r="F13" s="288" t="s">
        <v>19</v>
      </c>
      <c r="G13" s="398">
        <v>85</v>
      </c>
      <c r="H13" s="391"/>
      <c r="I13" s="391"/>
      <c r="J13" s="391">
        <v>94</v>
      </c>
      <c r="K13" s="391"/>
      <c r="L13" s="399"/>
      <c r="M13">
        <v>179</v>
      </c>
      <c r="N13">
        <v>2</v>
      </c>
      <c r="O13" s="257">
        <v>89.5</v>
      </c>
    </row>
    <row r="14" spans="2:16" ht="15" customHeight="1">
      <c r="B14" s="311"/>
      <c r="C14" s="404">
        <f t="shared" si="0"/>
        <v>13</v>
      </c>
      <c r="D14" s="288" t="s">
        <v>31</v>
      </c>
      <c r="E14" s="288" t="s">
        <v>4</v>
      </c>
      <c r="F14" s="288" t="s">
        <v>7</v>
      </c>
      <c r="G14" s="398">
        <v>87</v>
      </c>
      <c r="H14" s="391">
        <v>91</v>
      </c>
      <c r="I14" s="391"/>
      <c r="J14" s="391"/>
      <c r="K14" s="391"/>
      <c r="L14" s="399"/>
      <c r="M14">
        <v>178</v>
      </c>
      <c r="N14">
        <v>2</v>
      </c>
      <c r="O14" s="257">
        <v>89</v>
      </c>
      <c r="P14" s="263"/>
    </row>
    <row r="15" spans="2:16" ht="15">
      <c r="B15" s="311"/>
      <c r="C15" s="404">
        <f t="shared" si="0"/>
        <v>14</v>
      </c>
      <c r="D15" s="288" t="s">
        <v>356</v>
      </c>
      <c r="E15" s="288" t="s">
        <v>8</v>
      </c>
      <c r="F15" s="288" t="s">
        <v>7</v>
      </c>
      <c r="G15" s="398"/>
      <c r="H15" s="391">
        <v>88</v>
      </c>
      <c r="I15" s="391">
        <v>88</v>
      </c>
      <c r="J15" s="391"/>
      <c r="K15" s="391"/>
      <c r="L15" s="399"/>
      <c r="M15">
        <v>176</v>
      </c>
      <c r="N15">
        <v>2</v>
      </c>
      <c r="O15" s="257">
        <v>88</v>
      </c>
      <c r="P15" s="263"/>
    </row>
    <row r="16" spans="2:16" ht="15">
      <c r="B16" s="311"/>
      <c r="C16" s="404">
        <f t="shared" si="0"/>
        <v>15</v>
      </c>
      <c r="D16" s="288" t="s">
        <v>17</v>
      </c>
      <c r="E16" s="288" t="s">
        <v>8</v>
      </c>
      <c r="F16" s="288" t="s">
        <v>32</v>
      </c>
      <c r="G16" s="398">
        <v>81</v>
      </c>
      <c r="H16" s="391"/>
      <c r="I16" s="391"/>
      <c r="J16" s="391">
        <v>89</v>
      </c>
      <c r="K16" s="391"/>
      <c r="L16" s="399"/>
      <c r="M16">
        <v>170</v>
      </c>
      <c r="N16">
        <v>2</v>
      </c>
      <c r="O16" s="257">
        <v>85</v>
      </c>
    </row>
    <row r="17" spans="2:15" ht="15">
      <c r="B17" s="311"/>
      <c r="C17" s="404">
        <f t="shared" si="0"/>
        <v>16</v>
      </c>
      <c r="D17" t="s">
        <v>264</v>
      </c>
      <c r="E17" t="s">
        <v>10</v>
      </c>
      <c r="F17" t="s">
        <v>60</v>
      </c>
      <c r="G17" s="403">
        <v>83</v>
      </c>
      <c r="H17" s="391"/>
      <c r="I17" s="400">
        <v>86</v>
      </c>
      <c r="J17" s="391"/>
      <c r="K17" s="391"/>
      <c r="L17" s="399"/>
      <c r="M17">
        <v>169</v>
      </c>
      <c r="N17">
        <v>2</v>
      </c>
      <c r="O17" s="257">
        <v>84.5</v>
      </c>
    </row>
    <row r="18" spans="2:15" ht="15">
      <c r="B18" s="311"/>
      <c r="C18" s="404">
        <f t="shared" si="0"/>
        <v>17</v>
      </c>
      <c r="D18" s="288" t="s">
        <v>317</v>
      </c>
      <c r="E18" s="288" t="s">
        <v>4</v>
      </c>
      <c r="F18" s="288" t="s">
        <v>60</v>
      </c>
      <c r="G18" s="401">
        <v>78</v>
      </c>
      <c r="H18" s="393"/>
      <c r="I18" s="391">
        <v>87</v>
      </c>
      <c r="J18" s="391"/>
      <c r="K18" s="391"/>
      <c r="L18" s="399"/>
      <c r="M18">
        <v>165</v>
      </c>
      <c r="N18">
        <v>2</v>
      </c>
      <c r="O18" s="257">
        <v>82.5</v>
      </c>
    </row>
    <row r="19" spans="2:15" ht="15">
      <c r="B19" s="311"/>
      <c r="C19" s="404">
        <f t="shared" si="0"/>
        <v>18</v>
      </c>
      <c r="D19" t="s">
        <v>313</v>
      </c>
      <c r="E19" t="s">
        <v>11</v>
      </c>
      <c r="F19" t="s">
        <v>5</v>
      </c>
      <c r="G19" s="403">
        <v>99</v>
      </c>
      <c r="H19" s="391"/>
      <c r="I19" s="391"/>
      <c r="J19" s="391"/>
      <c r="K19" s="391"/>
      <c r="L19" s="399"/>
      <c r="M19">
        <v>99</v>
      </c>
      <c r="N19">
        <v>1</v>
      </c>
      <c r="O19" s="257">
        <v>99</v>
      </c>
    </row>
    <row r="20" spans="2:15" ht="15">
      <c r="B20" s="311"/>
      <c r="C20" s="404">
        <f t="shared" si="0"/>
        <v>19</v>
      </c>
      <c r="D20" s="288" t="s">
        <v>168</v>
      </c>
      <c r="E20" s="288" t="s">
        <v>10</v>
      </c>
      <c r="F20" s="288" t="s">
        <v>26</v>
      </c>
      <c r="G20" s="398"/>
      <c r="H20" s="391"/>
      <c r="I20" s="391">
        <v>98</v>
      </c>
      <c r="J20" s="391"/>
      <c r="K20" s="391"/>
      <c r="L20" s="399"/>
      <c r="M20">
        <v>98</v>
      </c>
      <c r="N20">
        <v>1</v>
      </c>
      <c r="O20" s="257">
        <v>98</v>
      </c>
    </row>
    <row r="21" spans="2:15" ht="15">
      <c r="B21" s="311"/>
      <c r="C21" s="404">
        <f t="shared" si="0"/>
        <v>20</v>
      </c>
      <c r="D21" s="288" t="s">
        <v>80</v>
      </c>
      <c r="E21" s="288" t="s">
        <v>4</v>
      </c>
      <c r="F21" s="288" t="s">
        <v>6</v>
      </c>
      <c r="G21" s="402"/>
      <c r="H21" s="393"/>
      <c r="I21" s="391"/>
      <c r="J21" s="391">
        <v>97</v>
      </c>
      <c r="K21" s="391"/>
      <c r="L21" s="399"/>
      <c r="M21">
        <v>97</v>
      </c>
      <c r="N21">
        <v>1</v>
      </c>
      <c r="O21" s="257">
        <v>97</v>
      </c>
    </row>
    <row r="22" spans="2:15" ht="15">
      <c r="B22" s="311"/>
      <c r="C22" s="404">
        <f t="shared" si="0"/>
        <v>21</v>
      </c>
      <c r="D22" s="288" t="s">
        <v>335</v>
      </c>
      <c r="E22" s="288" t="s">
        <v>10</v>
      </c>
      <c r="F22" s="288" t="s">
        <v>22</v>
      </c>
      <c r="G22" s="398"/>
      <c r="H22" s="391">
        <v>96</v>
      </c>
      <c r="I22" s="391"/>
      <c r="J22" s="391"/>
      <c r="K22" s="391"/>
      <c r="L22" s="399"/>
      <c r="M22">
        <v>96</v>
      </c>
      <c r="N22">
        <v>1</v>
      </c>
      <c r="O22" s="257">
        <v>96</v>
      </c>
    </row>
    <row r="23" spans="2:15" ht="15">
      <c r="B23" s="311"/>
      <c r="C23" s="404">
        <f t="shared" si="0"/>
        <v>21</v>
      </c>
      <c r="D23" s="288" t="s">
        <v>470</v>
      </c>
      <c r="E23" s="288" t="s">
        <v>8</v>
      </c>
      <c r="F23" s="288" t="s">
        <v>13</v>
      </c>
      <c r="G23" s="402"/>
      <c r="H23" s="393"/>
      <c r="I23" s="391"/>
      <c r="J23" s="391">
        <v>96</v>
      </c>
      <c r="K23" s="391"/>
      <c r="L23" s="399"/>
      <c r="M23">
        <v>96</v>
      </c>
      <c r="N23">
        <v>1</v>
      </c>
      <c r="O23" s="257">
        <v>96</v>
      </c>
    </row>
    <row r="24" spans="2:15" ht="15">
      <c r="B24" s="311"/>
      <c r="C24" s="404">
        <f t="shared" si="0"/>
        <v>23</v>
      </c>
      <c r="D24" t="s">
        <v>31</v>
      </c>
      <c r="E24" t="s">
        <v>4</v>
      </c>
      <c r="F24" t="s">
        <v>7</v>
      </c>
      <c r="G24" s="403"/>
      <c r="H24" s="391"/>
      <c r="I24" s="391"/>
      <c r="J24" s="391">
        <v>95</v>
      </c>
      <c r="K24" s="391"/>
      <c r="L24" s="399"/>
      <c r="M24">
        <v>95</v>
      </c>
      <c r="N24">
        <v>1</v>
      </c>
      <c r="O24" s="257">
        <v>95</v>
      </c>
    </row>
    <row r="25" spans="2:15" ht="15">
      <c r="B25" s="311"/>
      <c r="C25" s="404">
        <f t="shared" si="0"/>
        <v>24</v>
      </c>
      <c r="D25" s="288" t="s">
        <v>314</v>
      </c>
      <c r="E25" s="288" t="s">
        <v>4</v>
      </c>
      <c r="F25" s="288" t="s">
        <v>9</v>
      </c>
      <c r="G25" s="398">
        <v>93</v>
      </c>
      <c r="H25" s="391"/>
      <c r="I25" s="391"/>
      <c r="J25" s="391"/>
      <c r="K25" s="391"/>
      <c r="L25" s="399"/>
      <c r="M25">
        <v>93</v>
      </c>
      <c r="N25">
        <v>1</v>
      </c>
      <c r="O25" s="257">
        <v>93</v>
      </c>
    </row>
    <row r="26" spans="2:15" ht="15">
      <c r="B26" s="311"/>
      <c r="C26" s="404">
        <f t="shared" si="0"/>
        <v>24</v>
      </c>
      <c r="D26" t="s">
        <v>61</v>
      </c>
      <c r="E26" s="288" t="s">
        <v>4</v>
      </c>
      <c r="F26" s="288" t="s">
        <v>13</v>
      </c>
      <c r="G26" s="402"/>
      <c r="H26" s="393"/>
      <c r="I26" s="391">
        <v>93</v>
      </c>
      <c r="J26" s="391"/>
      <c r="K26" s="391"/>
      <c r="L26" s="399"/>
      <c r="M26">
        <v>93</v>
      </c>
      <c r="N26">
        <v>1</v>
      </c>
      <c r="O26" s="257">
        <v>93</v>
      </c>
    </row>
    <row r="27" spans="2:15" ht="15">
      <c r="B27" s="311"/>
      <c r="C27" s="404">
        <f t="shared" si="0"/>
        <v>26</v>
      </c>
      <c r="D27" s="288" t="s">
        <v>404</v>
      </c>
      <c r="E27" s="288" t="s">
        <v>8</v>
      </c>
      <c r="F27" s="288" t="s">
        <v>5</v>
      </c>
      <c r="G27" s="398"/>
      <c r="H27" s="391"/>
      <c r="I27" s="391"/>
      <c r="J27" s="391">
        <v>92</v>
      </c>
      <c r="K27" s="391"/>
      <c r="L27" s="399"/>
      <c r="M27">
        <v>92</v>
      </c>
      <c r="N27">
        <v>1</v>
      </c>
      <c r="O27" s="257">
        <v>92</v>
      </c>
    </row>
    <row r="28" spans="2:15" ht="15">
      <c r="B28" s="311"/>
      <c r="C28" s="404">
        <f t="shared" si="0"/>
        <v>26</v>
      </c>
      <c r="D28" s="288" t="s">
        <v>345</v>
      </c>
      <c r="E28" s="288" t="s">
        <v>8</v>
      </c>
      <c r="F28" s="288" t="s">
        <v>137</v>
      </c>
      <c r="G28" s="398"/>
      <c r="H28" s="391">
        <v>92</v>
      </c>
      <c r="I28" s="391"/>
      <c r="J28" s="391"/>
      <c r="K28" s="391"/>
      <c r="L28" s="399"/>
      <c r="M28">
        <v>92</v>
      </c>
      <c r="N28">
        <v>1</v>
      </c>
      <c r="O28" s="257">
        <v>92</v>
      </c>
    </row>
    <row r="29" spans="2:15" ht="15">
      <c r="B29" s="311"/>
      <c r="C29" s="404">
        <f t="shared" si="0"/>
        <v>26</v>
      </c>
      <c r="D29" s="288" t="s">
        <v>175</v>
      </c>
      <c r="E29" s="288" t="s">
        <v>10</v>
      </c>
      <c r="F29" s="288" t="s">
        <v>13</v>
      </c>
      <c r="G29" s="398">
        <v>92</v>
      </c>
      <c r="H29" s="391"/>
      <c r="I29" s="391"/>
      <c r="J29" s="391"/>
      <c r="K29" s="391"/>
      <c r="L29" s="399"/>
      <c r="M29">
        <v>92</v>
      </c>
      <c r="N29">
        <v>1</v>
      </c>
      <c r="O29" s="257">
        <v>92</v>
      </c>
    </row>
    <row r="30" spans="2:15" ht="15">
      <c r="B30" s="311"/>
      <c r="C30" s="404">
        <f t="shared" si="0"/>
        <v>29</v>
      </c>
      <c r="D30" s="288" t="s">
        <v>466</v>
      </c>
      <c r="E30" s="288" t="s">
        <v>4</v>
      </c>
      <c r="F30" s="288" t="s">
        <v>5</v>
      </c>
      <c r="G30" s="398"/>
      <c r="H30" s="391"/>
      <c r="I30" s="391">
        <v>91</v>
      </c>
      <c r="J30" s="391"/>
      <c r="K30" s="391"/>
      <c r="L30" s="399"/>
      <c r="M30">
        <v>91</v>
      </c>
      <c r="N30">
        <v>1</v>
      </c>
      <c r="O30" s="257">
        <v>91</v>
      </c>
    </row>
    <row r="31" spans="2:15" ht="15">
      <c r="B31" s="311"/>
      <c r="C31" s="404">
        <f t="shared" si="0"/>
        <v>30</v>
      </c>
      <c r="D31" s="288" t="s">
        <v>350</v>
      </c>
      <c r="E31" s="288" t="s">
        <v>8</v>
      </c>
      <c r="F31" s="288" t="s">
        <v>20</v>
      </c>
      <c r="G31" s="398"/>
      <c r="H31" s="391">
        <v>90</v>
      </c>
      <c r="I31" s="391"/>
      <c r="J31" s="391"/>
      <c r="K31" s="391"/>
      <c r="L31" s="399"/>
      <c r="M31">
        <v>90</v>
      </c>
      <c r="N31">
        <v>1</v>
      </c>
      <c r="O31" s="257">
        <v>90</v>
      </c>
    </row>
    <row r="32" spans="2:15" ht="15">
      <c r="B32" s="311"/>
      <c r="C32" s="404">
        <f t="shared" si="0"/>
        <v>30</v>
      </c>
      <c r="D32" s="288" t="s">
        <v>263</v>
      </c>
      <c r="E32" s="288" t="s">
        <v>10</v>
      </c>
      <c r="F32" s="288" t="s">
        <v>9</v>
      </c>
      <c r="G32" s="398">
        <v>90</v>
      </c>
      <c r="H32" s="391"/>
      <c r="I32" s="391"/>
      <c r="J32" s="391"/>
      <c r="K32" s="391"/>
      <c r="L32" s="399"/>
      <c r="M32">
        <v>90</v>
      </c>
      <c r="N32">
        <v>1</v>
      </c>
      <c r="O32" s="257">
        <v>90</v>
      </c>
    </row>
    <row r="33" spans="2:15" ht="15">
      <c r="B33" s="311"/>
      <c r="C33" s="404">
        <f t="shared" si="0"/>
        <v>30</v>
      </c>
      <c r="D33" t="s">
        <v>475</v>
      </c>
      <c r="E33" s="1" t="s">
        <v>4</v>
      </c>
      <c r="F33" s="302" t="s">
        <v>5</v>
      </c>
      <c r="G33" s="391"/>
      <c r="H33" s="391"/>
      <c r="I33" s="391"/>
      <c r="J33" s="391">
        <v>90</v>
      </c>
      <c r="K33" s="391"/>
      <c r="L33" s="399"/>
      <c r="M33">
        <v>90</v>
      </c>
      <c r="N33">
        <v>1</v>
      </c>
      <c r="O33" s="257">
        <v>90</v>
      </c>
    </row>
    <row r="34" spans="2:15" ht="15">
      <c r="B34" s="311"/>
      <c r="C34" s="404">
        <f t="shared" si="0"/>
        <v>33</v>
      </c>
      <c r="D34" t="s">
        <v>479</v>
      </c>
      <c r="E34" s="1" t="s">
        <v>10</v>
      </c>
      <c r="F34" s="302" t="s">
        <v>19</v>
      </c>
      <c r="G34" s="391"/>
      <c r="H34" s="391"/>
      <c r="I34" s="391"/>
      <c r="J34" s="391">
        <v>88</v>
      </c>
      <c r="K34" s="391"/>
      <c r="L34" s="399"/>
      <c r="M34">
        <v>88</v>
      </c>
      <c r="N34">
        <v>1</v>
      </c>
      <c r="O34" s="257">
        <v>88</v>
      </c>
    </row>
    <row r="35" spans="2:15" ht="15">
      <c r="B35" s="311"/>
      <c r="C35" s="404">
        <f t="shared" si="0"/>
        <v>34</v>
      </c>
      <c r="D35" t="s">
        <v>316</v>
      </c>
      <c r="E35" s="1" t="s">
        <v>11</v>
      </c>
      <c r="F35" s="302" t="s">
        <v>5</v>
      </c>
      <c r="G35" s="391">
        <v>86</v>
      </c>
      <c r="H35" s="391"/>
      <c r="I35" s="391"/>
      <c r="J35" s="391"/>
      <c r="K35" s="391"/>
      <c r="L35" s="399"/>
      <c r="M35">
        <v>86</v>
      </c>
      <c r="N35">
        <v>1</v>
      </c>
      <c r="O35" s="257">
        <v>86</v>
      </c>
    </row>
    <row r="36" spans="2:15" ht="15">
      <c r="B36" s="311"/>
      <c r="C36" s="404">
        <f t="shared" si="0"/>
        <v>35</v>
      </c>
      <c r="D36" t="s">
        <v>238</v>
      </c>
      <c r="E36" s="1" t="s">
        <v>4</v>
      </c>
      <c r="F36" s="302" t="s">
        <v>20</v>
      </c>
      <c r="G36" s="391">
        <v>84</v>
      </c>
      <c r="H36" s="391"/>
      <c r="I36" s="391"/>
      <c r="J36" s="391"/>
      <c r="K36" s="391"/>
      <c r="L36" s="399"/>
      <c r="M36">
        <v>84</v>
      </c>
      <c r="N36">
        <v>1</v>
      </c>
      <c r="O36" s="257">
        <v>84</v>
      </c>
    </row>
    <row r="37" spans="2:15" ht="15">
      <c r="B37" s="311"/>
      <c r="C37" s="404">
        <f t="shared" si="0"/>
        <v>36</v>
      </c>
      <c r="D37" t="s">
        <v>184</v>
      </c>
      <c r="E37" s="1" t="s">
        <v>4</v>
      </c>
      <c r="F37" s="302" t="s">
        <v>60</v>
      </c>
      <c r="G37" s="391">
        <v>80</v>
      </c>
      <c r="H37" s="391"/>
      <c r="I37" s="391"/>
      <c r="J37" s="391"/>
      <c r="K37" s="391"/>
      <c r="L37" s="399"/>
      <c r="M37">
        <v>80</v>
      </c>
      <c r="N37">
        <v>1</v>
      </c>
      <c r="O37" s="257">
        <v>80</v>
      </c>
    </row>
    <row r="38" spans="2:15" ht="15">
      <c r="B38" s="311"/>
      <c r="C38" s="404">
        <f t="shared" si="0"/>
        <v>37</v>
      </c>
      <c r="D38" t="s">
        <v>261</v>
      </c>
      <c r="E38" s="1" t="s">
        <v>4</v>
      </c>
      <c r="F38" s="302" t="s">
        <v>9</v>
      </c>
      <c r="G38" s="391">
        <v>79</v>
      </c>
      <c r="H38" s="391"/>
      <c r="I38" s="391"/>
      <c r="J38" s="391"/>
      <c r="K38" s="391"/>
      <c r="L38" s="399"/>
      <c r="M38">
        <v>79</v>
      </c>
      <c r="N38">
        <v>1</v>
      </c>
      <c r="O38" s="257">
        <v>79</v>
      </c>
    </row>
    <row r="39" spans="2:15" ht="15">
      <c r="B39" s="311"/>
      <c r="C39" s="404" t="e">
        <f t="shared" si="0"/>
        <v>#N/A</v>
      </c>
      <c r="D39"/>
      <c r="E39" s="1"/>
      <c r="F39" s="302"/>
      <c r="G39" s="391"/>
      <c r="H39" s="391"/>
      <c r="I39" s="391"/>
      <c r="J39" s="391"/>
      <c r="K39" s="391"/>
      <c r="L39" s="399"/>
      <c r="M39"/>
      <c r="N39"/>
      <c r="O39" s="257"/>
    </row>
    <row r="40" spans="2:15" ht="15">
      <c r="B40" s="311"/>
      <c r="C40" s="404" t="e">
        <f t="shared" si="0"/>
        <v>#N/A</v>
      </c>
      <c r="D40"/>
      <c r="E40" s="1"/>
      <c r="F40" s="302"/>
      <c r="G40" s="391"/>
      <c r="H40" s="391"/>
      <c r="I40" s="391"/>
      <c r="J40" s="391"/>
      <c r="K40" s="391"/>
      <c r="L40" s="399"/>
      <c r="M40"/>
      <c r="N40"/>
      <c r="O40" s="257"/>
    </row>
    <row r="41" spans="2:15" ht="15">
      <c r="B41" s="311"/>
      <c r="C41" s="404" t="e">
        <f t="shared" si="0"/>
        <v>#N/A</v>
      </c>
      <c r="D41"/>
      <c r="E41" s="1"/>
      <c r="F41" s="302"/>
      <c r="G41" s="391"/>
      <c r="H41" s="391"/>
      <c r="I41" s="391"/>
      <c r="J41" s="391"/>
      <c r="K41" s="391"/>
      <c r="L41" s="399"/>
      <c r="M41"/>
      <c r="N41"/>
      <c r="O41" s="257"/>
    </row>
    <row r="42" spans="2:15" ht="15">
      <c r="B42" s="311"/>
      <c r="C42" s="404" t="e">
        <f t="shared" si="0"/>
        <v>#N/A</v>
      </c>
      <c r="D42"/>
      <c r="E42" s="1"/>
      <c r="F42" s="302"/>
      <c r="G42" s="391"/>
      <c r="H42" s="391"/>
      <c r="I42" s="391"/>
      <c r="J42" s="391"/>
      <c r="K42" s="391"/>
      <c r="L42" s="399"/>
      <c r="M42"/>
      <c r="N42"/>
      <c r="O42" s="257"/>
    </row>
    <row r="43" spans="2:15" ht="15">
      <c r="B43" s="311"/>
      <c r="C43" s="404" t="e">
        <f t="shared" si="0"/>
        <v>#N/A</v>
      </c>
      <c r="D43"/>
      <c r="E43" s="1"/>
      <c r="F43" s="302"/>
      <c r="G43" s="391"/>
      <c r="H43" s="391"/>
      <c r="I43" s="391"/>
      <c r="J43" s="391"/>
      <c r="K43" s="391"/>
      <c r="L43" s="399"/>
      <c r="M43"/>
      <c r="N43"/>
      <c r="O43" s="257"/>
    </row>
    <row r="44" spans="2:15" ht="15">
      <c r="B44" s="311"/>
      <c r="C44" s="404" t="e">
        <f t="shared" si="0"/>
        <v>#N/A</v>
      </c>
      <c r="D44"/>
      <c r="E44" s="1"/>
      <c r="F44" s="302"/>
      <c r="G44" s="391"/>
      <c r="H44" s="391"/>
      <c r="I44" s="391"/>
      <c r="J44" s="391"/>
      <c r="K44" s="391"/>
      <c r="L44" s="399"/>
      <c r="M44"/>
      <c r="N44"/>
      <c r="O44" s="257"/>
    </row>
    <row r="45" spans="2:15" ht="15">
      <c r="B45" s="311"/>
      <c r="C45" s="404" t="e">
        <f t="shared" si="0"/>
        <v>#N/A</v>
      </c>
      <c r="D45"/>
      <c r="E45" s="1"/>
      <c r="F45" s="302"/>
      <c r="G45" s="391"/>
      <c r="H45" s="391"/>
      <c r="I45" s="391"/>
      <c r="J45" s="391"/>
      <c r="K45" s="391"/>
      <c r="L45" s="399"/>
      <c r="M45"/>
      <c r="N45"/>
      <c r="O45" s="257"/>
    </row>
    <row r="46" spans="2:15" ht="15">
      <c r="B46" s="311"/>
      <c r="C46" s="404" t="e">
        <f t="shared" si="0"/>
        <v>#N/A</v>
      </c>
      <c r="D46"/>
      <c r="E46" s="1"/>
      <c r="F46" s="302"/>
      <c r="G46" s="391"/>
      <c r="H46" s="391"/>
      <c r="I46" s="391"/>
      <c r="J46" s="391"/>
      <c r="K46" s="391"/>
      <c r="L46" s="399"/>
      <c r="M46"/>
      <c r="N46"/>
      <c r="O46" s="257"/>
    </row>
    <row r="47" spans="2:15" ht="15">
      <c r="B47"/>
      <c r="C47">
        <f t="shared" ref="C47:O47" si="1">COUNTA(C2:C46)</f>
        <v>45</v>
      </c>
      <c r="D47">
        <f t="shared" si="1"/>
        <v>37</v>
      </c>
      <c r="E47">
        <f t="shared" si="1"/>
        <v>37</v>
      </c>
      <c r="F47" s="302">
        <f t="shared" si="1"/>
        <v>37</v>
      </c>
      <c r="G47">
        <f t="shared" si="1"/>
        <v>22</v>
      </c>
      <c r="H47">
        <f t="shared" si="1"/>
        <v>13</v>
      </c>
      <c r="I47">
        <f t="shared" si="1"/>
        <v>14</v>
      </c>
      <c r="J47">
        <f t="shared" si="1"/>
        <v>13</v>
      </c>
      <c r="K47">
        <f t="shared" si="1"/>
        <v>0</v>
      </c>
      <c r="L47" s="302">
        <f t="shared" si="1"/>
        <v>0</v>
      </c>
      <c r="M47">
        <f t="shared" si="1"/>
        <v>37</v>
      </c>
      <c r="N47">
        <f t="shared" si="1"/>
        <v>37</v>
      </c>
      <c r="O47">
        <f t="shared" si="1"/>
        <v>37</v>
      </c>
    </row>
    <row r="48" spans="2:15" ht="104.25" customHeight="1">
      <c r="B48" s="369"/>
      <c r="C48" s="370"/>
      <c r="D48" s="371" t="str">
        <f>D1</f>
        <v>Name</v>
      </c>
      <c r="E48" s="371" t="str">
        <f t="shared" ref="E48:F48" si="2">E1</f>
        <v>Club</v>
      </c>
      <c r="F48" s="372" t="str">
        <f t="shared" si="2"/>
        <v>Age
Class</v>
      </c>
      <c r="G48" s="373" t="str">
        <f>G1</f>
        <v>Penrith Beacon</v>
      </c>
      <c r="H48" s="373" t="str">
        <f t="shared" ref="H48:L48" si="3">H1</f>
        <v>Loughrigg (LOC)</v>
      </c>
      <c r="I48" s="373" t="str">
        <f t="shared" si="3"/>
        <v>Lank Rigg (WCOC)</v>
      </c>
      <c r="J48" s="373" t="str">
        <f t="shared" si="3"/>
        <v>Ling Fell (WCOC)</v>
      </c>
      <c r="K48" s="373" t="str">
        <f t="shared" si="3"/>
        <v>Harter Fell (LOC)</v>
      </c>
      <c r="L48" s="374">
        <f t="shared" si="3"/>
        <v>0</v>
      </c>
      <c r="M48" s="362" t="str">
        <f>M1</f>
        <v>Galoppen Score</v>
      </c>
      <c r="N48" s="362" t="str">
        <f t="shared" ref="N48:O48" si="4">N1</f>
        <v>Number of Counting Scores</v>
      </c>
      <c r="O48" s="362" t="str">
        <f t="shared" si="4"/>
        <v>Average of Counting Scores</v>
      </c>
    </row>
    <row r="49" spans="2:15" ht="15">
      <c r="B49" s="325" t="s">
        <v>24</v>
      </c>
      <c r="C49" s="266">
        <f t="shared" ref="C49:C108" si="5">RANK(M49,M$49:M$110)</f>
        <v>1</v>
      </c>
      <c r="D49" t="s">
        <v>233</v>
      </c>
      <c r="E49" t="s">
        <v>4</v>
      </c>
      <c r="F49" t="s">
        <v>26</v>
      </c>
      <c r="G49" s="356">
        <v>99</v>
      </c>
      <c r="H49">
        <v>99</v>
      </c>
      <c r="I49">
        <v>99</v>
      </c>
      <c r="J49">
        <v>99</v>
      </c>
      <c r="K49"/>
      <c r="L49" s="302"/>
      <c r="M49" s="102">
        <v>396</v>
      </c>
      <c r="N49" s="102">
        <v>4</v>
      </c>
      <c r="O49" s="101">
        <v>99</v>
      </c>
    </row>
    <row r="50" spans="2:15" ht="15">
      <c r="B50" s="325"/>
      <c r="C50" s="266">
        <f t="shared" si="5"/>
        <v>2</v>
      </c>
      <c r="D50" t="s">
        <v>235</v>
      </c>
      <c r="E50" t="s">
        <v>10</v>
      </c>
      <c r="F50" t="s">
        <v>13</v>
      </c>
      <c r="G50" s="356">
        <v>96</v>
      </c>
      <c r="H50" s="384">
        <v>90</v>
      </c>
      <c r="I50">
        <v>95</v>
      </c>
      <c r="J50">
        <v>90</v>
      </c>
      <c r="K50"/>
      <c r="L50" s="302"/>
      <c r="M50" s="102">
        <v>371</v>
      </c>
      <c r="N50" s="102">
        <v>4</v>
      </c>
      <c r="O50" s="101">
        <v>92.75</v>
      </c>
    </row>
    <row r="51" spans="2:15" ht="15">
      <c r="B51" s="325"/>
      <c r="C51" s="266">
        <f t="shared" si="5"/>
        <v>3</v>
      </c>
      <c r="D51" t="s">
        <v>362</v>
      </c>
      <c r="E51" t="s">
        <v>4</v>
      </c>
      <c r="F51" t="s">
        <v>7</v>
      </c>
      <c r="G51" s="356"/>
      <c r="H51">
        <v>96</v>
      </c>
      <c r="I51">
        <v>97</v>
      </c>
      <c r="J51">
        <v>95</v>
      </c>
      <c r="K51"/>
      <c r="L51" s="302"/>
      <c r="M51" s="102">
        <v>288</v>
      </c>
      <c r="N51" s="102">
        <v>3</v>
      </c>
      <c r="O51" s="101">
        <v>96</v>
      </c>
    </row>
    <row r="52" spans="2:15" ht="15">
      <c r="B52" s="325"/>
      <c r="C52" s="266">
        <f t="shared" si="5"/>
        <v>4</v>
      </c>
      <c r="D52" t="s">
        <v>78</v>
      </c>
      <c r="E52" t="s">
        <v>4</v>
      </c>
      <c r="F52" t="s">
        <v>137</v>
      </c>
      <c r="G52" s="356">
        <v>95</v>
      </c>
      <c r="H52" s="384">
        <v>94</v>
      </c>
      <c r="I52"/>
      <c r="J52">
        <v>96</v>
      </c>
      <c r="K52"/>
      <c r="L52" s="302"/>
      <c r="M52" s="102">
        <v>285</v>
      </c>
      <c r="N52" s="102">
        <v>3</v>
      </c>
      <c r="O52" s="101">
        <v>95</v>
      </c>
    </row>
    <row r="53" spans="2:15" ht="15">
      <c r="B53" s="325"/>
      <c r="C53" s="266">
        <f t="shared" si="5"/>
        <v>4</v>
      </c>
      <c r="D53" t="s">
        <v>87</v>
      </c>
      <c r="E53" s="288" t="s">
        <v>4</v>
      </c>
      <c r="F53" s="288" t="s">
        <v>20</v>
      </c>
      <c r="G53" s="392">
        <v>97</v>
      </c>
      <c r="H53" s="384">
        <v>95</v>
      </c>
      <c r="I53"/>
      <c r="J53">
        <v>93</v>
      </c>
      <c r="K53"/>
      <c r="L53" s="302"/>
      <c r="M53" s="102">
        <v>285</v>
      </c>
      <c r="N53" s="102">
        <v>3</v>
      </c>
      <c r="O53" s="101">
        <v>95</v>
      </c>
    </row>
    <row r="54" spans="2:15" ht="15">
      <c r="B54" s="325"/>
      <c r="C54" s="266">
        <f t="shared" si="5"/>
        <v>6</v>
      </c>
      <c r="D54" t="s">
        <v>21</v>
      </c>
      <c r="E54" t="s">
        <v>4</v>
      </c>
      <c r="F54" t="s">
        <v>18</v>
      </c>
      <c r="G54" s="356">
        <v>90</v>
      </c>
      <c r="H54" s="384"/>
      <c r="I54">
        <v>86</v>
      </c>
      <c r="J54">
        <v>88</v>
      </c>
      <c r="K54"/>
      <c r="L54" s="302"/>
      <c r="M54" s="102">
        <v>264</v>
      </c>
      <c r="N54" s="102">
        <v>3</v>
      </c>
      <c r="O54" s="101">
        <v>88</v>
      </c>
    </row>
    <row r="55" spans="2:15" ht="15">
      <c r="B55" s="325"/>
      <c r="C55" s="266">
        <f t="shared" si="5"/>
        <v>7</v>
      </c>
      <c r="D55" t="s">
        <v>140</v>
      </c>
      <c r="E55" s="288" t="s">
        <v>4</v>
      </c>
      <c r="F55" s="288" t="s">
        <v>340</v>
      </c>
      <c r="G55" s="355"/>
      <c r="H55" s="393">
        <v>87</v>
      </c>
      <c r="I55">
        <v>85</v>
      </c>
      <c r="J55">
        <v>91</v>
      </c>
      <c r="K55"/>
      <c r="L55" s="302"/>
      <c r="M55" s="102">
        <v>263</v>
      </c>
      <c r="N55" s="102">
        <v>3</v>
      </c>
      <c r="O55" s="101">
        <v>87.666666666666671</v>
      </c>
    </row>
    <row r="56" spans="2:15" ht="15">
      <c r="B56" s="325"/>
      <c r="C56" s="266">
        <f t="shared" si="5"/>
        <v>8</v>
      </c>
      <c r="D56" t="s">
        <v>123</v>
      </c>
      <c r="E56" t="s">
        <v>10</v>
      </c>
      <c r="F56" t="s">
        <v>23</v>
      </c>
      <c r="G56" s="356">
        <v>86</v>
      </c>
      <c r="H56" s="391">
        <v>82</v>
      </c>
      <c r="I56">
        <v>88</v>
      </c>
      <c r="J56"/>
      <c r="K56"/>
      <c r="L56" s="302"/>
      <c r="M56" s="102">
        <v>256</v>
      </c>
      <c r="N56" s="102">
        <v>3</v>
      </c>
      <c r="O56" s="101">
        <v>85.333333333333329</v>
      </c>
    </row>
    <row r="57" spans="2:15" ht="15">
      <c r="B57" s="325"/>
      <c r="C57" s="266">
        <f t="shared" si="5"/>
        <v>9</v>
      </c>
      <c r="D57" t="s">
        <v>181</v>
      </c>
      <c r="E57" t="s">
        <v>4</v>
      </c>
      <c r="F57" t="s">
        <v>7</v>
      </c>
      <c r="G57" s="356">
        <v>84</v>
      </c>
      <c r="H57" s="391">
        <v>80</v>
      </c>
      <c r="I57">
        <v>91</v>
      </c>
      <c r="J57"/>
      <c r="K57"/>
      <c r="L57" s="302"/>
      <c r="M57" s="102">
        <v>255</v>
      </c>
      <c r="N57" s="102">
        <v>3</v>
      </c>
      <c r="O57" s="101">
        <v>85</v>
      </c>
    </row>
    <row r="58" spans="2:15" ht="15">
      <c r="B58" s="325"/>
      <c r="C58" s="266">
        <f t="shared" si="5"/>
        <v>10</v>
      </c>
      <c r="D58" t="s">
        <v>132</v>
      </c>
      <c r="E58" s="288" t="s">
        <v>4</v>
      </c>
      <c r="F58" s="288" t="s">
        <v>38</v>
      </c>
      <c r="G58" s="392">
        <v>85</v>
      </c>
      <c r="H58" s="393">
        <v>72</v>
      </c>
      <c r="I58"/>
      <c r="J58">
        <v>87</v>
      </c>
      <c r="K58"/>
      <c r="L58" s="302"/>
      <c r="M58" s="102">
        <v>244</v>
      </c>
      <c r="N58" s="102">
        <v>3</v>
      </c>
      <c r="O58" s="101">
        <v>81.333333333333329</v>
      </c>
    </row>
    <row r="59" spans="2:15" ht="15">
      <c r="B59" s="325"/>
      <c r="C59" s="266">
        <f t="shared" si="5"/>
        <v>11</v>
      </c>
      <c r="D59" t="s">
        <v>361</v>
      </c>
      <c r="E59" t="s">
        <v>10</v>
      </c>
      <c r="F59" t="s">
        <v>18</v>
      </c>
      <c r="G59" s="356"/>
      <c r="H59" s="393">
        <v>98</v>
      </c>
      <c r="I59">
        <v>98</v>
      </c>
      <c r="J59"/>
      <c r="K59"/>
      <c r="L59" s="302"/>
      <c r="M59" s="102">
        <v>196</v>
      </c>
      <c r="N59" s="102">
        <v>2</v>
      </c>
      <c r="O59" s="101">
        <v>98</v>
      </c>
    </row>
    <row r="60" spans="2:15" ht="15">
      <c r="B60" s="325"/>
      <c r="C60" s="266">
        <f t="shared" si="5"/>
        <v>12</v>
      </c>
      <c r="D60" t="s">
        <v>83</v>
      </c>
      <c r="E60" t="s">
        <v>4</v>
      </c>
      <c r="F60" t="s">
        <v>26</v>
      </c>
      <c r="G60" s="356">
        <v>98</v>
      </c>
      <c r="H60" s="393">
        <v>97</v>
      </c>
      <c r="I60"/>
      <c r="J60"/>
      <c r="K60"/>
      <c r="L60" s="302"/>
      <c r="M60" s="102">
        <v>195</v>
      </c>
      <c r="N60" s="102">
        <v>2</v>
      </c>
      <c r="O60" s="101">
        <v>97.5</v>
      </c>
    </row>
    <row r="61" spans="2:15" ht="15">
      <c r="B61" s="325"/>
      <c r="C61" s="266">
        <f t="shared" si="5"/>
        <v>13</v>
      </c>
      <c r="D61" t="s">
        <v>14</v>
      </c>
      <c r="E61" t="s">
        <v>10</v>
      </c>
      <c r="F61" t="s">
        <v>19</v>
      </c>
      <c r="G61" s="356"/>
      <c r="H61" s="393">
        <v>92</v>
      </c>
      <c r="I61">
        <v>96</v>
      </c>
      <c r="J61"/>
      <c r="K61"/>
      <c r="L61" s="302"/>
      <c r="M61" s="102">
        <v>188</v>
      </c>
      <c r="N61" s="102">
        <v>2</v>
      </c>
      <c r="O61" s="101">
        <v>94</v>
      </c>
    </row>
    <row r="62" spans="2:15" ht="15">
      <c r="B62" s="325"/>
      <c r="C62" s="266">
        <f t="shared" si="5"/>
        <v>14</v>
      </c>
      <c r="D62" t="s">
        <v>173</v>
      </c>
      <c r="E62" t="s">
        <v>4</v>
      </c>
      <c r="F62" t="s">
        <v>39</v>
      </c>
      <c r="G62" s="356"/>
      <c r="H62" s="391"/>
      <c r="I62">
        <v>93</v>
      </c>
      <c r="J62">
        <v>89</v>
      </c>
      <c r="K62"/>
      <c r="L62" s="302"/>
      <c r="M62" s="102">
        <v>182</v>
      </c>
      <c r="N62" s="102">
        <v>2</v>
      </c>
      <c r="O62" s="101">
        <v>91</v>
      </c>
    </row>
    <row r="63" spans="2:15" ht="15">
      <c r="B63" s="325"/>
      <c r="C63" s="266">
        <f t="shared" si="5"/>
        <v>15</v>
      </c>
      <c r="D63" t="s">
        <v>16</v>
      </c>
      <c r="E63" s="288" t="s">
        <v>4</v>
      </c>
      <c r="F63" s="288" t="s">
        <v>20</v>
      </c>
      <c r="G63" s="392">
        <v>91</v>
      </c>
      <c r="H63" s="393">
        <v>89</v>
      </c>
      <c r="I63"/>
      <c r="J63"/>
      <c r="K63"/>
      <c r="L63" s="302"/>
      <c r="M63" s="102">
        <v>180</v>
      </c>
      <c r="N63" s="102">
        <v>2</v>
      </c>
      <c r="O63" s="101">
        <v>90</v>
      </c>
    </row>
    <row r="64" spans="2:15" ht="15">
      <c r="B64" s="325"/>
      <c r="C64" s="266">
        <f t="shared" si="5"/>
        <v>16</v>
      </c>
      <c r="D64" t="s">
        <v>30</v>
      </c>
      <c r="E64" t="s">
        <v>4</v>
      </c>
      <c r="F64" t="s">
        <v>18</v>
      </c>
      <c r="G64" s="356">
        <v>94</v>
      </c>
      <c r="H64" s="393">
        <v>83</v>
      </c>
      <c r="I64"/>
      <c r="J64"/>
      <c r="K64"/>
      <c r="L64" s="302"/>
      <c r="M64" s="102">
        <v>177</v>
      </c>
      <c r="N64" s="102">
        <v>2</v>
      </c>
      <c r="O64" s="101">
        <v>88.5</v>
      </c>
    </row>
    <row r="65" spans="2:15" ht="15">
      <c r="B65" s="325"/>
      <c r="C65" s="266">
        <f t="shared" si="5"/>
        <v>16</v>
      </c>
      <c r="D65" t="s">
        <v>102</v>
      </c>
      <c r="E65" t="s">
        <v>10</v>
      </c>
      <c r="F65" t="s">
        <v>19</v>
      </c>
      <c r="G65" s="356">
        <v>93</v>
      </c>
      <c r="H65" s="391">
        <v>84</v>
      </c>
      <c r="I65"/>
      <c r="J65"/>
      <c r="K65"/>
      <c r="L65" s="302"/>
      <c r="M65" s="102">
        <v>177</v>
      </c>
      <c r="N65" s="102">
        <v>2</v>
      </c>
      <c r="O65" s="101">
        <v>88.5</v>
      </c>
    </row>
    <row r="66" spans="2:15" ht="15">
      <c r="B66" s="325"/>
      <c r="C66" s="266">
        <f t="shared" si="5"/>
        <v>18</v>
      </c>
      <c r="D66" t="s">
        <v>170</v>
      </c>
      <c r="E66" s="288" t="s">
        <v>10</v>
      </c>
      <c r="F66" s="288" t="s">
        <v>32</v>
      </c>
      <c r="G66" s="392">
        <v>87</v>
      </c>
      <c r="H66" s="393">
        <v>85</v>
      </c>
      <c r="I66"/>
      <c r="J66"/>
      <c r="K66"/>
      <c r="L66" s="302"/>
      <c r="M66" s="102">
        <v>172</v>
      </c>
      <c r="N66" s="102">
        <v>2</v>
      </c>
      <c r="O66" s="101">
        <v>86</v>
      </c>
    </row>
    <row r="67" spans="2:15" ht="15">
      <c r="B67" s="325"/>
      <c r="C67" s="266">
        <f t="shared" si="5"/>
        <v>19</v>
      </c>
      <c r="D67" t="s">
        <v>90</v>
      </c>
      <c r="E67" t="s">
        <v>10</v>
      </c>
      <c r="F67" t="s">
        <v>32</v>
      </c>
      <c r="G67" s="356">
        <v>89</v>
      </c>
      <c r="H67" s="391">
        <v>81</v>
      </c>
      <c r="I67"/>
      <c r="J67"/>
      <c r="K67"/>
      <c r="L67" s="302"/>
      <c r="M67" s="102">
        <v>170</v>
      </c>
      <c r="N67" s="102">
        <v>2</v>
      </c>
      <c r="O67" s="101">
        <v>85</v>
      </c>
    </row>
    <row r="68" spans="2:15" ht="15">
      <c r="B68" s="325"/>
      <c r="C68" s="266">
        <f t="shared" si="5"/>
        <v>20</v>
      </c>
      <c r="D68" t="s">
        <v>365</v>
      </c>
      <c r="E68" t="s">
        <v>10</v>
      </c>
      <c r="F68" t="s">
        <v>20</v>
      </c>
      <c r="G68" s="356"/>
      <c r="H68" s="391">
        <v>88</v>
      </c>
      <c r="I68"/>
      <c r="J68">
        <v>80</v>
      </c>
      <c r="K68"/>
      <c r="L68" s="302"/>
      <c r="M68" s="102">
        <v>168</v>
      </c>
      <c r="N68" s="102">
        <v>2</v>
      </c>
      <c r="O68" s="101">
        <v>84</v>
      </c>
    </row>
    <row r="69" spans="2:15" ht="15">
      <c r="B69" s="325"/>
      <c r="C69" s="266">
        <f t="shared" si="5"/>
        <v>21</v>
      </c>
      <c r="D69" t="s">
        <v>374</v>
      </c>
      <c r="E69" t="s">
        <v>8</v>
      </c>
      <c r="F69" t="s">
        <v>32</v>
      </c>
      <c r="G69" s="356"/>
      <c r="H69" s="391">
        <v>74</v>
      </c>
      <c r="I69">
        <v>89</v>
      </c>
      <c r="J69"/>
      <c r="K69"/>
      <c r="L69" s="302"/>
      <c r="M69" s="102">
        <v>163</v>
      </c>
      <c r="N69" s="102">
        <v>2</v>
      </c>
      <c r="O69" s="101">
        <v>81.5</v>
      </c>
    </row>
    <row r="70" spans="2:15" ht="15">
      <c r="B70" s="325"/>
      <c r="C70" s="266">
        <f t="shared" si="5"/>
        <v>21</v>
      </c>
      <c r="D70" t="s">
        <v>174</v>
      </c>
      <c r="E70" s="288" t="s">
        <v>4</v>
      </c>
      <c r="F70" s="288" t="s">
        <v>38</v>
      </c>
      <c r="G70" s="392">
        <v>80</v>
      </c>
      <c r="H70" s="384"/>
      <c r="I70"/>
      <c r="J70">
        <v>83</v>
      </c>
      <c r="K70"/>
      <c r="L70" s="302"/>
      <c r="M70" s="102">
        <v>163</v>
      </c>
      <c r="N70" s="102">
        <v>2</v>
      </c>
      <c r="O70" s="101">
        <v>81.5</v>
      </c>
    </row>
    <row r="71" spans="2:15" ht="15">
      <c r="B71" s="325"/>
      <c r="C71" s="266">
        <f t="shared" si="5"/>
        <v>23</v>
      </c>
      <c r="D71" t="s">
        <v>168</v>
      </c>
      <c r="E71" t="s">
        <v>10</v>
      </c>
      <c r="F71" t="s">
        <v>26</v>
      </c>
      <c r="G71" s="356"/>
      <c r="H71"/>
      <c r="I71"/>
      <c r="J71">
        <v>98</v>
      </c>
      <c r="K71"/>
      <c r="L71" s="302"/>
      <c r="M71" s="102">
        <v>98</v>
      </c>
      <c r="N71" s="102">
        <v>1</v>
      </c>
      <c r="O71" s="101">
        <v>98</v>
      </c>
    </row>
    <row r="72" spans="2:15" ht="15">
      <c r="B72" s="325"/>
      <c r="C72" s="266">
        <f t="shared" si="5"/>
        <v>24</v>
      </c>
      <c r="D72" t="s">
        <v>452</v>
      </c>
      <c r="E72" t="s">
        <v>8</v>
      </c>
      <c r="F72" t="s">
        <v>62</v>
      </c>
      <c r="G72" s="356"/>
      <c r="H72"/>
      <c r="I72"/>
      <c r="J72">
        <v>97</v>
      </c>
      <c r="K72"/>
      <c r="L72" s="302"/>
      <c r="M72" s="102">
        <v>97</v>
      </c>
      <c r="N72" s="102">
        <v>1</v>
      </c>
      <c r="O72" s="101">
        <v>97</v>
      </c>
    </row>
    <row r="73" spans="2:15" ht="15">
      <c r="B73" s="325"/>
      <c r="C73" s="266">
        <f t="shared" si="5"/>
        <v>25</v>
      </c>
      <c r="D73" t="s">
        <v>113</v>
      </c>
      <c r="E73" s="288" t="s">
        <v>4</v>
      </c>
      <c r="F73" s="288" t="s">
        <v>7</v>
      </c>
      <c r="G73" s="355"/>
      <c r="H73" s="384"/>
      <c r="I73"/>
      <c r="J73">
        <v>94</v>
      </c>
      <c r="K73"/>
      <c r="L73" s="302"/>
      <c r="M73" s="102">
        <v>94</v>
      </c>
      <c r="N73" s="102">
        <v>1</v>
      </c>
      <c r="O73" s="101">
        <v>94</v>
      </c>
    </row>
    <row r="74" spans="2:15" ht="15">
      <c r="B74" s="325"/>
      <c r="C74" s="266">
        <f t="shared" si="5"/>
        <v>25</v>
      </c>
      <c r="D74" t="s">
        <v>461</v>
      </c>
      <c r="E74" t="s">
        <v>4</v>
      </c>
      <c r="F74" t="s">
        <v>38</v>
      </c>
      <c r="G74" s="356"/>
      <c r="H74"/>
      <c r="I74">
        <v>94</v>
      </c>
      <c r="J74"/>
      <c r="K74"/>
      <c r="L74" s="302"/>
      <c r="M74" s="102">
        <v>94</v>
      </c>
      <c r="N74" s="102">
        <v>1</v>
      </c>
      <c r="O74" s="101">
        <v>94</v>
      </c>
    </row>
    <row r="75" spans="2:15" ht="15">
      <c r="B75" s="325"/>
      <c r="C75" s="266">
        <f t="shared" si="5"/>
        <v>27</v>
      </c>
      <c r="D75" t="s">
        <v>363</v>
      </c>
      <c r="E75" s="288" t="s">
        <v>8</v>
      </c>
      <c r="F75" s="288" t="s">
        <v>340</v>
      </c>
      <c r="G75" s="355"/>
      <c r="H75" s="384">
        <v>93</v>
      </c>
      <c r="I75"/>
      <c r="J75"/>
      <c r="K75"/>
      <c r="L75" s="302"/>
      <c r="M75" s="102">
        <v>93</v>
      </c>
      <c r="N75" s="102">
        <v>1</v>
      </c>
      <c r="O75" s="101">
        <v>93</v>
      </c>
    </row>
    <row r="76" spans="2:15" ht="15">
      <c r="B76" s="325"/>
      <c r="C76" s="266">
        <f t="shared" si="5"/>
        <v>28</v>
      </c>
      <c r="D76" t="s">
        <v>380</v>
      </c>
      <c r="E76" s="288" t="s">
        <v>10</v>
      </c>
      <c r="F76" s="288" t="s">
        <v>15</v>
      </c>
      <c r="G76" s="355"/>
      <c r="H76" s="384"/>
      <c r="I76"/>
      <c r="J76">
        <v>92</v>
      </c>
      <c r="K76"/>
      <c r="L76" s="302"/>
      <c r="M76" s="102">
        <v>92</v>
      </c>
      <c r="N76" s="102">
        <v>1</v>
      </c>
      <c r="O76" s="101">
        <v>92</v>
      </c>
    </row>
    <row r="77" spans="2:15" ht="15">
      <c r="B77" s="325"/>
      <c r="C77" s="266">
        <f t="shared" si="5"/>
        <v>28</v>
      </c>
      <c r="D77" t="s">
        <v>462</v>
      </c>
      <c r="E77" t="s">
        <v>4</v>
      </c>
      <c r="F77" t="s">
        <v>20</v>
      </c>
      <c r="G77" s="356"/>
      <c r="H77"/>
      <c r="I77">
        <v>92</v>
      </c>
      <c r="J77"/>
      <c r="K77"/>
      <c r="L77" s="302"/>
      <c r="M77" s="102">
        <v>92</v>
      </c>
      <c r="N77" s="102">
        <v>1</v>
      </c>
      <c r="O77" s="101">
        <v>92</v>
      </c>
    </row>
    <row r="78" spans="2:15" ht="15">
      <c r="B78" s="325"/>
      <c r="C78" s="266">
        <f t="shared" si="5"/>
        <v>28</v>
      </c>
      <c r="D78" t="s">
        <v>311</v>
      </c>
      <c r="E78" t="s">
        <v>4</v>
      </c>
      <c r="F78" t="s">
        <v>26</v>
      </c>
      <c r="G78" s="356">
        <v>92</v>
      </c>
      <c r="H78"/>
      <c r="I78"/>
      <c r="J78"/>
      <c r="K78"/>
      <c r="L78" s="302"/>
      <c r="M78" s="102">
        <v>92</v>
      </c>
      <c r="N78" s="102">
        <v>1</v>
      </c>
      <c r="O78" s="101">
        <v>92</v>
      </c>
    </row>
    <row r="79" spans="2:15" ht="15">
      <c r="B79" s="325"/>
      <c r="C79" s="266">
        <f t="shared" si="5"/>
        <v>31</v>
      </c>
      <c r="D79" t="s">
        <v>80</v>
      </c>
      <c r="E79" t="s">
        <v>4</v>
      </c>
      <c r="F79" t="s">
        <v>6</v>
      </c>
      <c r="G79" s="356"/>
      <c r="H79">
        <v>91</v>
      </c>
      <c r="I79"/>
      <c r="J79"/>
      <c r="K79"/>
      <c r="L79" s="302"/>
      <c r="M79" s="102">
        <v>91</v>
      </c>
      <c r="N79" s="102">
        <v>1</v>
      </c>
      <c r="O79" s="101">
        <v>91</v>
      </c>
    </row>
    <row r="80" spans="2:15" ht="15">
      <c r="B80" s="325"/>
      <c r="C80" s="266">
        <f t="shared" si="5"/>
        <v>32</v>
      </c>
      <c r="D80" t="s">
        <v>30</v>
      </c>
      <c r="E80" t="s">
        <v>4</v>
      </c>
      <c r="F80" t="s">
        <v>18</v>
      </c>
      <c r="G80" s="356"/>
      <c r="H80"/>
      <c r="I80">
        <v>90</v>
      </c>
      <c r="J80"/>
      <c r="K80"/>
      <c r="L80" s="302"/>
      <c r="M80" s="102">
        <v>90</v>
      </c>
      <c r="N80" s="102">
        <v>1</v>
      </c>
      <c r="O80" s="101">
        <v>90</v>
      </c>
    </row>
    <row r="81" spans="2:15" ht="15">
      <c r="B81" s="325"/>
      <c r="C81" s="266">
        <f t="shared" si="5"/>
        <v>33</v>
      </c>
      <c r="D81" t="s">
        <v>312</v>
      </c>
      <c r="E81" t="s">
        <v>10</v>
      </c>
      <c r="F81" t="s">
        <v>6</v>
      </c>
      <c r="G81" s="356">
        <v>88</v>
      </c>
      <c r="H81"/>
      <c r="I81"/>
      <c r="J81"/>
      <c r="K81"/>
      <c r="L81" s="302"/>
      <c r="M81" s="102">
        <v>88</v>
      </c>
      <c r="N81" s="102">
        <v>1</v>
      </c>
      <c r="O81" s="101">
        <v>88</v>
      </c>
    </row>
    <row r="82" spans="2:15" ht="15">
      <c r="B82" s="325"/>
      <c r="C82" s="266">
        <f t="shared" si="5"/>
        <v>33</v>
      </c>
      <c r="D82" t="s">
        <v>364</v>
      </c>
      <c r="E82" t="s">
        <v>4</v>
      </c>
      <c r="F82" t="s">
        <v>18</v>
      </c>
      <c r="G82" s="356"/>
      <c r="H82">
        <v>88</v>
      </c>
      <c r="I82"/>
      <c r="J82"/>
      <c r="K82"/>
      <c r="L82" s="302"/>
      <c r="M82" s="102">
        <v>88</v>
      </c>
      <c r="N82" s="102">
        <v>1</v>
      </c>
      <c r="O82" s="101">
        <v>88</v>
      </c>
    </row>
    <row r="83" spans="2:15" ht="15">
      <c r="B83" s="325"/>
      <c r="C83" s="266">
        <f t="shared" si="5"/>
        <v>35</v>
      </c>
      <c r="D83" t="s">
        <v>463</v>
      </c>
      <c r="E83" t="s">
        <v>4</v>
      </c>
      <c r="F83" t="s">
        <v>5</v>
      </c>
      <c r="G83" s="356"/>
      <c r="H83"/>
      <c r="I83">
        <v>87</v>
      </c>
      <c r="J83"/>
      <c r="K83"/>
      <c r="L83" s="302"/>
      <c r="M83" s="102">
        <v>87</v>
      </c>
      <c r="N83" s="102">
        <v>1</v>
      </c>
      <c r="O83" s="101">
        <v>87</v>
      </c>
    </row>
    <row r="84" spans="2:15" ht="15">
      <c r="B84" s="325"/>
      <c r="C84" s="266">
        <f t="shared" si="5"/>
        <v>36</v>
      </c>
      <c r="D84" t="s">
        <v>37</v>
      </c>
      <c r="E84" t="s">
        <v>4</v>
      </c>
      <c r="F84" t="s">
        <v>15</v>
      </c>
      <c r="G84" s="356"/>
      <c r="H84"/>
      <c r="I84"/>
      <c r="J84">
        <v>86</v>
      </c>
      <c r="K84"/>
      <c r="L84" s="302"/>
      <c r="M84" s="102">
        <v>86</v>
      </c>
      <c r="N84" s="102">
        <v>1</v>
      </c>
      <c r="O84" s="101">
        <v>86</v>
      </c>
    </row>
    <row r="85" spans="2:15" ht="15">
      <c r="B85" s="325"/>
      <c r="C85" s="266">
        <f t="shared" si="5"/>
        <v>37</v>
      </c>
      <c r="D85" t="s">
        <v>266</v>
      </c>
      <c r="E85" t="s">
        <v>8</v>
      </c>
      <c r="F85" t="s">
        <v>122</v>
      </c>
      <c r="G85" s="356"/>
      <c r="H85"/>
      <c r="I85"/>
      <c r="J85">
        <v>85</v>
      </c>
      <c r="K85"/>
      <c r="L85" s="302"/>
      <c r="M85" s="102">
        <v>85</v>
      </c>
      <c r="N85" s="102">
        <v>1</v>
      </c>
      <c r="O85" s="101">
        <v>85</v>
      </c>
    </row>
    <row r="86" spans="2:15" ht="15">
      <c r="B86" s="325"/>
      <c r="C86" s="266">
        <f t="shared" si="5"/>
        <v>38</v>
      </c>
      <c r="D86" t="s">
        <v>485</v>
      </c>
      <c r="E86" t="s">
        <v>8</v>
      </c>
      <c r="F86" t="s">
        <v>23</v>
      </c>
      <c r="G86" s="356"/>
      <c r="H86"/>
      <c r="I86"/>
      <c r="J86">
        <v>84</v>
      </c>
      <c r="K86"/>
      <c r="L86" s="302"/>
      <c r="M86" s="102">
        <v>84</v>
      </c>
      <c r="N86" s="102">
        <v>1</v>
      </c>
      <c r="O86" s="101">
        <v>84</v>
      </c>
    </row>
    <row r="87" spans="2:15" ht="15">
      <c r="B87" s="325"/>
      <c r="C87" s="266">
        <f t="shared" si="5"/>
        <v>38</v>
      </c>
      <c r="D87" t="s">
        <v>464</v>
      </c>
      <c r="E87" s="288" t="s">
        <v>4</v>
      </c>
      <c r="F87" s="288" t="s">
        <v>18</v>
      </c>
      <c r="G87" s="355"/>
      <c r="H87" s="384"/>
      <c r="I87">
        <v>84</v>
      </c>
      <c r="J87"/>
      <c r="K87"/>
      <c r="L87" s="302"/>
      <c r="M87" s="102">
        <v>84</v>
      </c>
      <c r="N87" s="102">
        <v>1</v>
      </c>
      <c r="O87" s="101">
        <v>84</v>
      </c>
    </row>
    <row r="88" spans="2:15" ht="15">
      <c r="B88" s="325"/>
      <c r="C88" s="266">
        <f t="shared" si="5"/>
        <v>40</v>
      </c>
      <c r="D88" t="s">
        <v>258</v>
      </c>
      <c r="E88" s="288" t="s">
        <v>8</v>
      </c>
      <c r="F88" s="288" t="s">
        <v>18</v>
      </c>
      <c r="G88" s="392">
        <v>83</v>
      </c>
      <c r="H88" s="384"/>
      <c r="I88"/>
      <c r="J88"/>
      <c r="K88"/>
      <c r="L88" s="302"/>
      <c r="M88" s="102">
        <v>83</v>
      </c>
      <c r="N88" s="102">
        <v>1</v>
      </c>
      <c r="O88" s="101">
        <v>83</v>
      </c>
    </row>
    <row r="89" spans="2:15" ht="15">
      <c r="B89" s="325"/>
      <c r="C89" s="266">
        <f t="shared" si="5"/>
        <v>40</v>
      </c>
      <c r="D89" t="s">
        <v>52</v>
      </c>
      <c r="E89" s="288" t="s">
        <v>4</v>
      </c>
      <c r="F89" s="288" t="s">
        <v>35</v>
      </c>
      <c r="G89" s="355"/>
      <c r="H89" s="384"/>
      <c r="I89">
        <v>83</v>
      </c>
      <c r="J89"/>
      <c r="K89"/>
      <c r="L89" s="302"/>
      <c r="M89" s="102">
        <v>83</v>
      </c>
      <c r="N89" s="102">
        <v>1</v>
      </c>
      <c r="O89" s="101">
        <v>83</v>
      </c>
    </row>
    <row r="90" spans="2:15" ht="15">
      <c r="B90" s="325"/>
      <c r="C90" s="266">
        <f t="shared" si="5"/>
        <v>42</v>
      </c>
      <c r="D90" t="s">
        <v>170</v>
      </c>
      <c r="E90" s="288" t="s">
        <v>10</v>
      </c>
      <c r="F90" s="288" t="s">
        <v>32</v>
      </c>
      <c r="G90" s="392"/>
      <c r="H90" s="384"/>
      <c r="I90"/>
      <c r="J90">
        <v>82</v>
      </c>
      <c r="K90"/>
      <c r="L90" s="302"/>
      <c r="M90" s="102">
        <v>82</v>
      </c>
      <c r="N90" s="102">
        <v>1</v>
      </c>
      <c r="O90" s="101">
        <v>82</v>
      </c>
    </row>
    <row r="91" spans="2:15" ht="15">
      <c r="B91" s="325"/>
      <c r="C91" s="266">
        <f t="shared" si="5"/>
        <v>42</v>
      </c>
      <c r="D91" t="s">
        <v>50</v>
      </c>
      <c r="E91" s="288" t="s">
        <v>8</v>
      </c>
      <c r="F91" s="288" t="s">
        <v>35</v>
      </c>
      <c r="G91" s="392">
        <v>82</v>
      </c>
      <c r="H91" s="384"/>
      <c r="I91"/>
      <c r="J91"/>
      <c r="K91"/>
      <c r="L91" s="302"/>
      <c r="M91" s="102">
        <v>82</v>
      </c>
      <c r="N91" s="102">
        <v>1</v>
      </c>
      <c r="O91" s="101">
        <v>82</v>
      </c>
    </row>
    <row r="92" spans="2:15" ht="15">
      <c r="B92" s="325"/>
      <c r="C92" s="266">
        <f t="shared" si="5"/>
        <v>42</v>
      </c>
      <c r="D92" t="s">
        <v>40</v>
      </c>
      <c r="E92" s="288" t="s">
        <v>10</v>
      </c>
      <c r="F92" s="288" t="s">
        <v>42</v>
      </c>
      <c r="G92" s="392"/>
      <c r="H92" s="384"/>
      <c r="I92">
        <v>82</v>
      </c>
      <c r="J92"/>
      <c r="K92"/>
      <c r="L92" s="302"/>
      <c r="M92" s="102">
        <v>82</v>
      </c>
      <c r="N92" s="102">
        <v>1</v>
      </c>
      <c r="O92" s="101">
        <v>82</v>
      </c>
    </row>
    <row r="93" spans="2:15" ht="15">
      <c r="B93" s="325"/>
      <c r="C93" s="266">
        <f t="shared" si="5"/>
        <v>45</v>
      </c>
      <c r="D93" t="s">
        <v>486</v>
      </c>
      <c r="E93" s="388" t="s">
        <v>4</v>
      </c>
      <c r="F93" t="s">
        <v>9</v>
      </c>
      <c r="G93" s="356"/>
      <c r="H93"/>
      <c r="I93"/>
      <c r="J93">
        <v>81</v>
      </c>
      <c r="K93"/>
      <c r="L93" s="302"/>
      <c r="M93">
        <v>81</v>
      </c>
      <c r="N93">
        <v>1</v>
      </c>
      <c r="O93" s="257">
        <v>81</v>
      </c>
    </row>
    <row r="94" spans="2:15" ht="15">
      <c r="B94" s="325"/>
      <c r="C94" s="266">
        <f t="shared" si="5"/>
        <v>45</v>
      </c>
      <c r="D94" t="s">
        <v>465</v>
      </c>
      <c r="E94" s="388" t="s">
        <v>4</v>
      </c>
      <c r="F94" t="s">
        <v>46</v>
      </c>
      <c r="G94" s="356"/>
      <c r="H94"/>
      <c r="I94">
        <v>81</v>
      </c>
      <c r="J94"/>
      <c r="K94"/>
      <c r="L94" s="302"/>
      <c r="M94">
        <v>81</v>
      </c>
      <c r="N94">
        <v>1</v>
      </c>
      <c r="O94" s="257">
        <v>81</v>
      </c>
    </row>
    <row r="95" spans="2:15" ht="15">
      <c r="B95" s="325"/>
      <c r="C95" s="266">
        <f t="shared" si="5"/>
        <v>45</v>
      </c>
      <c r="D95" t="s">
        <v>245</v>
      </c>
      <c r="E95" s="388" t="s">
        <v>4</v>
      </c>
      <c r="F95" t="s">
        <v>22</v>
      </c>
      <c r="G95" s="356">
        <v>81</v>
      </c>
      <c r="H95"/>
      <c r="I95"/>
      <c r="J95"/>
      <c r="K95"/>
      <c r="L95" s="302"/>
      <c r="M95">
        <v>81</v>
      </c>
      <c r="N95">
        <v>1</v>
      </c>
      <c r="O95" s="257">
        <v>81</v>
      </c>
    </row>
    <row r="96" spans="2:15" ht="15">
      <c r="B96" s="325"/>
      <c r="C96" s="266">
        <f t="shared" si="5"/>
        <v>48</v>
      </c>
      <c r="D96" t="s">
        <v>366</v>
      </c>
      <c r="E96" s="388" t="s">
        <v>8</v>
      </c>
      <c r="F96" t="s">
        <v>20</v>
      </c>
      <c r="G96" s="356"/>
      <c r="H96">
        <v>80</v>
      </c>
      <c r="I96"/>
      <c r="J96"/>
      <c r="K96"/>
      <c r="L96" s="302"/>
      <c r="M96">
        <v>80</v>
      </c>
      <c r="N96">
        <v>1</v>
      </c>
      <c r="O96" s="257">
        <v>80</v>
      </c>
    </row>
    <row r="97" spans="2:15" ht="15">
      <c r="B97" s="325"/>
      <c r="C97" s="266">
        <f t="shared" si="5"/>
        <v>49</v>
      </c>
      <c r="D97" t="s">
        <v>368</v>
      </c>
      <c r="E97" s="388" t="s">
        <v>8</v>
      </c>
      <c r="F97" t="s">
        <v>20</v>
      </c>
      <c r="G97" s="356"/>
      <c r="H97">
        <v>78</v>
      </c>
      <c r="I97"/>
      <c r="J97"/>
      <c r="K97"/>
      <c r="L97" s="302"/>
      <c r="M97">
        <v>78</v>
      </c>
      <c r="N97">
        <v>1</v>
      </c>
      <c r="O97" s="257">
        <v>78</v>
      </c>
    </row>
    <row r="98" spans="2:15" ht="15">
      <c r="B98" s="325"/>
      <c r="C98" s="266">
        <f t="shared" si="5"/>
        <v>50</v>
      </c>
      <c r="D98" t="s">
        <v>184</v>
      </c>
      <c r="E98" s="388" t="s">
        <v>4</v>
      </c>
      <c r="F98" t="s">
        <v>60</v>
      </c>
      <c r="G98" s="356"/>
      <c r="H98">
        <v>77</v>
      </c>
      <c r="I98"/>
      <c r="J98"/>
      <c r="K98"/>
      <c r="L98" s="302"/>
      <c r="M98">
        <v>77</v>
      </c>
      <c r="N98">
        <v>1</v>
      </c>
      <c r="O98" s="257">
        <v>77</v>
      </c>
    </row>
    <row r="99" spans="2:15" ht="15">
      <c r="B99" s="325"/>
      <c r="C99" s="266">
        <f t="shared" si="5"/>
        <v>51</v>
      </c>
      <c r="D99" t="s">
        <v>371</v>
      </c>
      <c r="E99" s="388" t="s">
        <v>4</v>
      </c>
      <c r="F99" t="s">
        <v>32</v>
      </c>
      <c r="G99" s="356"/>
      <c r="H99">
        <v>76</v>
      </c>
      <c r="I99"/>
      <c r="J99"/>
      <c r="K99"/>
      <c r="L99" s="302"/>
      <c r="M99">
        <v>76</v>
      </c>
      <c r="N99">
        <v>1</v>
      </c>
      <c r="O99" s="257">
        <v>76</v>
      </c>
    </row>
    <row r="100" spans="2:15" ht="15">
      <c r="B100" s="325"/>
      <c r="C100" s="266">
        <f t="shared" si="5"/>
        <v>52</v>
      </c>
      <c r="D100" t="s">
        <v>131</v>
      </c>
      <c r="E100" s="388" t="s">
        <v>8</v>
      </c>
      <c r="F100" t="s">
        <v>340</v>
      </c>
      <c r="G100" s="356"/>
      <c r="H100">
        <v>75</v>
      </c>
      <c r="I100"/>
      <c r="J100"/>
      <c r="K100"/>
      <c r="L100" s="302"/>
      <c r="M100">
        <v>75</v>
      </c>
      <c r="N100">
        <v>1</v>
      </c>
      <c r="O100" s="257">
        <v>75</v>
      </c>
    </row>
    <row r="101" spans="2:15" ht="15">
      <c r="B101" s="325"/>
      <c r="C101" s="266">
        <f t="shared" si="5"/>
        <v>53</v>
      </c>
      <c r="D101" t="s">
        <v>376</v>
      </c>
      <c r="E101" s="388" t="s">
        <v>8</v>
      </c>
      <c r="F101" t="s">
        <v>20</v>
      </c>
      <c r="G101" s="356"/>
      <c r="H101">
        <v>73</v>
      </c>
      <c r="I101"/>
      <c r="J101"/>
      <c r="K101"/>
      <c r="L101" s="302"/>
      <c r="M101">
        <v>73</v>
      </c>
      <c r="N101">
        <v>1</v>
      </c>
      <c r="O101" s="257">
        <v>73</v>
      </c>
    </row>
    <row r="102" spans="2:15">
      <c r="B102" s="325"/>
      <c r="C102" s="266" t="e">
        <f t="shared" si="5"/>
        <v>#N/A</v>
      </c>
      <c r="F102" s="264"/>
      <c r="G102" s="357"/>
    </row>
    <row r="103" spans="2:15">
      <c r="B103" s="325"/>
      <c r="C103" s="266" t="e">
        <f t="shared" si="5"/>
        <v>#N/A</v>
      </c>
      <c r="F103" s="264"/>
      <c r="G103" s="357"/>
    </row>
    <row r="104" spans="2:15">
      <c r="B104" s="325"/>
      <c r="C104" s="266" t="e">
        <f t="shared" si="5"/>
        <v>#N/A</v>
      </c>
      <c r="F104" s="264"/>
      <c r="G104" s="357"/>
    </row>
    <row r="105" spans="2:15">
      <c r="B105" s="325"/>
      <c r="C105" s="266" t="e">
        <f t="shared" si="5"/>
        <v>#N/A</v>
      </c>
      <c r="F105" s="264"/>
      <c r="G105" s="357"/>
    </row>
    <row r="106" spans="2:15">
      <c r="B106" s="325"/>
      <c r="C106" s="266" t="e">
        <f t="shared" si="5"/>
        <v>#N/A</v>
      </c>
      <c r="F106" s="264"/>
      <c r="G106" s="357"/>
    </row>
    <row r="107" spans="2:15">
      <c r="B107" s="325"/>
      <c r="C107" s="266" t="e">
        <f t="shared" si="5"/>
        <v>#N/A</v>
      </c>
      <c r="F107" s="264"/>
      <c r="G107" s="357"/>
    </row>
    <row r="108" spans="2:15">
      <c r="B108" s="325"/>
      <c r="C108" s="266" t="e">
        <f t="shared" si="5"/>
        <v>#N/A</v>
      </c>
      <c r="F108" s="264"/>
      <c r="G108" s="357"/>
    </row>
    <row r="109" spans="2:15" ht="15">
      <c r="C109">
        <f t="shared" ref="C109:O109" si="6">COUNTA(C49:C108)</f>
        <v>60</v>
      </c>
      <c r="D109">
        <f t="shared" si="6"/>
        <v>53</v>
      </c>
      <c r="E109">
        <f t="shared" si="6"/>
        <v>53</v>
      </c>
      <c r="F109">
        <f t="shared" si="6"/>
        <v>53</v>
      </c>
      <c r="G109" s="356">
        <f t="shared" si="6"/>
        <v>20</v>
      </c>
      <c r="H109">
        <f t="shared" si="6"/>
        <v>28</v>
      </c>
      <c r="I109">
        <f t="shared" si="6"/>
        <v>19</v>
      </c>
      <c r="J109">
        <f t="shared" si="6"/>
        <v>20</v>
      </c>
      <c r="K109">
        <f t="shared" si="6"/>
        <v>0</v>
      </c>
      <c r="L109" s="302">
        <f t="shared" si="6"/>
        <v>0</v>
      </c>
      <c r="M109">
        <f t="shared" si="6"/>
        <v>53</v>
      </c>
      <c r="N109">
        <f t="shared" si="6"/>
        <v>53</v>
      </c>
      <c r="O109">
        <f t="shared" si="6"/>
        <v>53</v>
      </c>
    </row>
    <row r="110" spans="2:15" ht="102" customHeight="1">
      <c r="B110" s="369"/>
      <c r="C110" s="370"/>
      <c r="D110" s="371" t="str">
        <f>D48</f>
        <v>Name</v>
      </c>
      <c r="E110" s="371" t="str">
        <f>E48</f>
        <v>Club</v>
      </c>
      <c r="F110" s="371" t="str">
        <f>F48</f>
        <v>Age
Class</v>
      </c>
      <c r="G110" s="380" t="str">
        <f t="shared" ref="G110:L110" si="7">G1</f>
        <v>Penrith Beacon</v>
      </c>
      <c r="H110" s="373" t="str">
        <f t="shared" si="7"/>
        <v>Loughrigg (LOC)</v>
      </c>
      <c r="I110" s="373" t="str">
        <f t="shared" si="7"/>
        <v>Lank Rigg (WCOC)</v>
      </c>
      <c r="J110" s="373" t="str">
        <f t="shared" si="7"/>
        <v>Ling Fell (WCOC)</v>
      </c>
      <c r="K110" s="373" t="str">
        <f t="shared" si="7"/>
        <v>Harter Fell (LOC)</v>
      </c>
      <c r="L110" s="374">
        <f t="shared" si="7"/>
        <v>0</v>
      </c>
      <c r="M110" s="362" t="str">
        <f>M48</f>
        <v>Galoppen Score</v>
      </c>
      <c r="N110" s="362" t="str">
        <f>N48</f>
        <v>Number of Counting Scores</v>
      </c>
      <c r="O110" s="362" t="str">
        <f>O48</f>
        <v>Average of Counting Scores</v>
      </c>
    </row>
    <row r="111" spans="2:15" ht="15">
      <c r="B111" s="328" t="s">
        <v>43</v>
      </c>
      <c r="C111" s="266">
        <f t="shared" ref="C111:C174" si="8">RANK(M111,M$111:M$195)</f>
        <v>1</v>
      </c>
      <c r="D111" t="s">
        <v>232</v>
      </c>
      <c r="E111" s="388" t="s">
        <v>4</v>
      </c>
      <c r="F111" s="302" t="s">
        <v>38</v>
      </c>
      <c r="G111">
        <v>80</v>
      </c>
      <c r="H111">
        <v>83</v>
      </c>
      <c r="I111">
        <v>84</v>
      </c>
      <c r="J111">
        <v>91</v>
      </c>
      <c r="K111"/>
      <c r="L111" s="302"/>
      <c r="M111">
        <v>338</v>
      </c>
      <c r="N111">
        <v>4</v>
      </c>
      <c r="O111" s="257">
        <v>84.5</v>
      </c>
    </row>
    <row r="112" spans="2:15" ht="15">
      <c r="B112" s="328"/>
      <c r="C112" s="266">
        <f t="shared" si="8"/>
        <v>2</v>
      </c>
      <c r="D112" t="s">
        <v>103</v>
      </c>
      <c r="E112" s="388" t="s">
        <v>4</v>
      </c>
      <c r="F112" s="302" t="s">
        <v>35</v>
      </c>
      <c r="G112">
        <v>62</v>
      </c>
      <c r="H112">
        <v>84</v>
      </c>
      <c r="I112">
        <v>91</v>
      </c>
      <c r="J112">
        <v>88</v>
      </c>
      <c r="K112"/>
      <c r="L112" s="302"/>
      <c r="M112">
        <v>325</v>
      </c>
      <c r="N112">
        <v>4</v>
      </c>
      <c r="O112" s="257">
        <v>81.25</v>
      </c>
    </row>
    <row r="113" spans="2:15" ht="15">
      <c r="B113" s="328"/>
      <c r="C113" s="266">
        <f t="shared" si="8"/>
        <v>3</v>
      </c>
      <c r="D113" t="s">
        <v>143</v>
      </c>
      <c r="E113" s="388" t="s">
        <v>4</v>
      </c>
      <c r="F113" s="302" t="s">
        <v>55</v>
      </c>
      <c r="G113">
        <v>82</v>
      </c>
      <c r="H113">
        <v>75</v>
      </c>
      <c r="I113">
        <v>88</v>
      </c>
      <c r="J113">
        <v>77</v>
      </c>
      <c r="K113"/>
      <c r="L113" s="302"/>
      <c r="M113">
        <v>322</v>
      </c>
      <c r="N113">
        <v>4</v>
      </c>
      <c r="O113" s="257">
        <v>80.5</v>
      </c>
    </row>
    <row r="114" spans="2:15" ht="15">
      <c r="B114" s="328"/>
      <c r="C114" s="266">
        <f t="shared" si="8"/>
        <v>4</v>
      </c>
      <c r="D114" t="s">
        <v>234</v>
      </c>
      <c r="E114" s="388" t="s">
        <v>4</v>
      </c>
      <c r="F114" s="302" t="s">
        <v>62</v>
      </c>
      <c r="G114">
        <v>97</v>
      </c>
      <c r="H114"/>
      <c r="I114">
        <v>96</v>
      </c>
      <c r="J114">
        <v>98</v>
      </c>
      <c r="K114"/>
      <c r="L114" s="302"/>
      <c r="M114">
        <v>291</v>
      </c>
      <c r="N114">
        <v>3</v>
      </c>
      <c r="O114" s="257">
        <v>97</v>
      </c>
    </row>
    <row r="115" spans="2:15" ht="15">
      <c r="B115" s="328"/>
      <c r="C115" s="266">
        <f t="shared" si="8"/>
        <v>5</v>
      </c>
      <c r="D115" t="s">
        <v>28</v>
      </c>
      <c r="E115" s="388" t="s">
        <v>4</v>
      </c>
      <c r="F115" s="302" t="s">
        <v>18</v>
      </c>
      <c r="G115">
        <v>92</v>
      </c>
      <c r="H115">
        <v>96</v>
      </c>
      <c r="I115"/>
      <c r="J115">
        <v>96</v>
      </c>
      <c r="K115"/>
      <c r="L115" s="302"/>
      <c r="M115">
        <v>284</v>
      </c>
      <c r="N115">
        <v>3</v>
      </c>
      <c r="O115" s="257">
        <v>94.666666666666671</v>
      </c>
    </row>
    <row r="116" spans="2:15" ht="15">
      <c r="B116" s="328"/>
      <c r="C116" s="266">
        <f t="shared" si="8"/>
        <v>6</v>
      </c>
      <c r="D116" t="s">
        <v>141</v>
      </c>
      <c r="E116" s="388" t="s">
        <v>4</v>
      </c>
      <c r="F116" s="302" t="s">
        <v>64</v>
      </c>
      <c r="G116">
        <v>93</v>
      </c>
      <c r="H116">
        <v>93</v>
      </c>
      <c r="I116">
        <v>95</v>
      </c>
      <c r="J116"/>
      <c r="K116"/>
      <c r="L116" s="302"/>
      <c r="M116">
        <v>281</v>
      </c>
      <c r="N116">
        <v>3</v>
      </c>
      <c r="O116" s="257">
        <v>93.666666666666671</v>
      </c>
    </row>
    <row r="117" spans="2:15" ht="15">
      <c r="B117" s="328"/>
      <c r="C117" s="266">
        <f t="shared" si="8"/>
        <v>7</v>
      </c>
      <c r="D117" t="s">
        <v>160</v>
      </c>
      <c r="E117" s="388" t="s">
        <v>4</v>
      </c>
      <c r="F117" s="302" t="s">
        <v>19</v>
      </c>
      <c r="G117">
        <v>95</v>
      </c>
      <c r="H117">
        <v>90</v>
      </c>
      <c r="I117"/>
      <c r="J117">
        <v>87</v>
      </c>
      <c r="K117"/>
      <c r="L117" s="302"/>
      <c r="M117">
        <v>272</v>
      </c>
      <c r="N117">
        <v>3</v>
      </c>
      <c r="O117" s="257">
        <v>90.666666666666671</v>
      </c>
    </row>
    <row r="118" spans="2:15" ht="15">
      <c r="B118" s="328"/>
      <c r="C118" s="266">
        <f t="shared" si="8"/>
        <v>8</v>
      </c>
      <c r="D118" t="s">
        <v>57</v>
      </c>
      <c r="E118" s="388" t="s">
        <v>4</v>
      </c>
      <c r="F118" s="302" t="s">
        <v>18</v>
      </c>
      <c r="G118">
        <v>89</v>
      </c>
      <c r="H118"/>
      <c r="I118">
        <v>90</v>
      </c>
      <c r="J118">
        <v>92</v>
      </c>
      <c r="K118"/>
      <c r="L118" s="302"/>
      <c r="M118">
        <v>271</v>
      </c>
      <c r="N118">
        <v>3</v>
      </c>
      <c r="O118" s="257">
        <v>90.333333333333329</v>
      </c>
    </row>
    <row r="119" spans="2:15" ht="15">
      <c r="B119" s="328"/>
      <c r="C119" s="266">
        <f t="shared" si="8"/>
        <v>9</v>
      </c>
      <c r="D119" t="s">
        <v>394</v>
      </c>
      <c r="E119" s="388" t="s">
        <v>4</v>
      </c>
      <c r="F119" s="302" t="s">
        <v>39</v>
      </c>
      <c r="G119"/>
      <c r="H119">
        <v>87</v>
      </c>
      <c r="I119">
        <v>82</v>
      </c>
      <c r="J119">
        <v>86</v>
      </c>
      <c r="K119"/>
      <c r="L119" s="302"/>
      <c r="M119">
        <v>255</v>
      </c>
      <c r="N119">
        <v>3</v>
      </c>
      <c r="O119" s="257">
        <v>85</v>
      </c>
    </row>
    <row r="120" spans="2:15" ht="15">
      <c r="B120" s="328"/>
      <c r="C120" s="266">
        <f t="shared" si="8"/>
        <v>10</v>
      </c>
      <c r="D120" t="s">
        <v>176</v>
      </c>
      <c r="E120" s="388" t="s">
        <v>4</v>
      </c>
      <c r="F120" s="302" t="s">
        <v>15</v>
      </c>
      <c r="G120">
        <v>77</v>
      </c>
      <c r="H120"/>
      <c r="I120">
        <v>87</v>
      </c>
      <c r="J120">
        <v>85</v>
      </c>
      <c r="K120"/>
      <c r="L120" s="302"/>
      <c r="M120">
        <v>249</v>
      </c>
      <c r="N120">
        <v>3</v>
      </c>
      <c r="O120" s="257">
        <v>83</v>
      </c>
    </row>
    <row r="121" spans="2:15" ht="15">
      <c r="B121" s="328"/>
      <c r="C121" s="266">
        <f t="shared" si="8"/>
        <v>11</v>
      </c>
      <c r="D121" t="s">
        <v>410</v>
      </c>
      <c r="E121" s="388" t="s">
        <v>4</v>
      </c>
      <c r="F121" s="302" t="s">
        <v>22</v>
      </c>
      <c r="G121"/>
      <c r="H121">
        <v>76</v>
      </c>
      <c r="I121">
        <v>80</v>
      </c>
      <c r="J121">
        <v>84</v>
      </c>
      <c r="K121"/>
      <c r="L121" s="302"/>
      <c r="M121">
        <v>240</v>
      </c>
      <c r="N121">
        <v>3</v>
      </c>
      <c r="O121" s="257">
        <v>80</v>
      </c>
    </row>
    <row r="122" spans="2:15" ht="15">
      <c r="B122" s="328"/>
      <c r="C122" s="266">
        <f t="shared" si="8"/>
        <v>12</v>
      </c>
      <c r="D122" t="s">
        <v>41</v>
      </c>
      <c r="E122" s="388" t="s">
        <v>10</v>
      </c>
      <c r="F122" s="302" t="s">
        <v>65</v>
      </c>
      <c r="G122">
        <v>69</v>
      </c>
      <c r="H122">
        <v>72</v>
      </c>
      <c r="I122"/>
      <c r="J122">
        <v>76</v>
      </c>
      <c r="K122"/>
      <c r="L122" s="302"/>
      <c r="M122">
        <v>217</v>
      </c>
      <c r="N122">
        <v>3</v>
      </c>
      <c r="O122" s="257">
        <v>72.333333333333329</v>
      </c>
    </row>
    <row r="123" spans="2:15" ht="15">
      <c r="B123" s="328"/>
      <c r="C123" s="266">
        <f t="shared" si="8"/>
        <v>13</v>
      </c>
      <c r="D123" t="s">
        <v>95</v>
      </c>
      <c r="E123" s="388" t="s">
        <v>10</v>
      </c>
      <c r="F123" s="302" t="s">
        <v>32</v>
      </c>
      <c r="G123">
        <v>65</v>
      </c>
      <c r="H123">
        <v>70</v>
      </c>
      <c r="I123"/>
      <c r="J123">
        <v>80</v>
      </c>
      <c r="K123"/>
      <c r="L123" s="302"/>
      <c r="M123">
        <v>215</v>
      </c>
      <c r="N123">
        <v>3</v>
      </c>
      <c r="O123" s="257">
        <v>71.666666666666671</v>
      </c>
    </row>
    <row r="124" spans="2:15" ht="15">
      <c r="B124" s="328"/>
      <c r="C124" s="266">
        <f t="shared" si="8"/>
        <v>14</v>
      </c>
      <c r="D124" t="s">
        <v>382</v>
      </c>
      <c r="E124" s="388" t="s">
        <v>8</v>
      </c>
      <c r="F124" s="302" t="s">
        <v>18</v>
      </c>
      <c r="G124"/>
      <c r="H124">
        <v>97</v>
      </c>
      <c r="I124"/>
      <c r="J124">
        <v>95</v>
      </c>
      <c r="K124"/>
      <c r="L124" s="302"/>
      <c r="M124">
        <v>192</v>
      </c>
      <c r="N124">
        <v>2</v>
      </c>
      <c r="O124" s="257">
        <v>96</v>
      </c>
    </row>
    <row r="125" spans="2:15" ht="15">
      <c r="B125" s="328"/>
      <c r="C125" s="266">
        <f t="shared" si="8"/>
        <v>15</v>
      </c>
      <c r="D125" t="s">
        <v>439</v>
      </c>
      <c r="E125" s="388" t="s">
        <v>8</v>
      </c>
      <c r="F125" s="302" t="s">
        <v>38</v>
      </c>
      <c r="G125"/>
      <c r="H125"/>
      <c r="I125">
        <v>92</v>
      </c>
      <c r="J125">
        <v>97</v>
      </c>
      <c r="K125"/>
      <c r="L125" s="302"/>
      <c r="M125">
        <v>189</v>
      </c>
      <c r="N125">
        <v>2</v>
      </c>
      <c r="O125" s="257">
        <v>94.5</v>
      </c>
    </row>
    <row r="126" spans="2:15" ht="15">
      <c r="B126" s="328"/>
      <c r="C126" s="266">
        <f t="shared" si="8"/>
        <v>16</v>
      </c>
      <c r="D126" t="s">
        <v>36</v>
      </c>
      <c r="E126" s="388" t="s">
        <v>10</v>
      </c>
      <c r="F126" s="302" t="s">
        <v>46</v>
      </c>
      <c r="G126">
        <v>91</v>
      </c>
      <c r="H126">
        <v>91</v>
      </c>
      <c r="I126"/>
      <c r="J126"/>
      <c r="K126"/>
      <c r="L126" s="302"/>
      <c r="M126">
        <v>182</v>
      </c>
      <c r="N126">
        <v>2</v>
      </c>
      <c r="O126" s="257">
        <v>91</v>
      </c>
    </row>
    <row r="127" spans="2:15" ht="15">
      <c r="B127" s="328"/>
      <c r="C127" s="266">
        <f t="shared" si="8"/>
        <v>17</v>
      </c>
      <c r="D127" t="s">
        <v>455</v>
      </c>
      <c r="E127" s="388" t="s">
        <v>4</v>
      </c>
      <c r="F127" s="302" t="s">
        <v>35</v>
      </c>
      <c r="G127"/>
      <c r="H127"/>
      <c r="I127">
        <v>89</v>
      </c>
      <c r="J127">
        <v>90</v>
      </c>
      <c r="K127"/>
      <c r="L127" s="302"/>
      <c r="M127">
        <v>179</v>
      </c>
      <c r="N127">
        <v>2</v>
      </c>
      <c r="O127" s="257">
        <v>89.5</v>
      </c>
    </row>
    <row r="128" spans="2:15" ht="15">
      <c r="B128" s="328"/>
      <c r="C128" s="266">
        <f t="shared" si="8"/>
        <v>18</v>
      </c>
      <c r="D128" t="s">
        <v>458</v>
      </c>
      <c r="E128" s="388" t="s">
        <v>4</v>
      </c>
      <c r="F128" s="302" t="s">
        <v>55</v>
      </c>
      <c r="G128"/>
      <c r="H128"/>
      <c r="I128">
        <v>85</v>
      </c>
      <c r="J128">
        <v>93</v>
      </c>
      <c r="K128"/>
      <c r="L128" s="302"/>
      <c r="M128">
        <v>178</v>
      </c>
      <c r="N128">
        <v>2</v>
      </c>
      <c r="O128" s="257">
        <v>89</v>
      </c>
    </row>
    <row r="129" spans="2:15" ht="15">
      <c r="B129" s="328"/>
      <c r="C129" s="266">
        <f t="shared" si="8"/>
        <v>19</v>
      </c>
      <c r="D129" t="s">
        <v>239</v>
      </c>
      <c r="E129" s="388" t="s">
        <v>4</v>
      </c>
      <c r="F129" s="302" t="s">
        <v>5</v>
      </c>
      <c r="G129">
        <v>83</v>
      </c>
      <c r="H129"/>
      <c r="I129">
        <v>93</v>
      </c>
      <c r="J129"/>
      <c r="K129"/>
      <c r="L129" s="302"/>
      <c r="M129">
        <v>176</v>
      </c>
      <c r="N129">
        <v>2</v>
      </c>
      <c r="O129" s="257">
        <v>88</v>
      </c>
    </row>
    <row r="130" spans="2:15" ht="15">
      <c r="B130" s="328"/>
      <c r="C130" s="266">
        <f t="shared" si="8"/>
        <v>20</v>
      </c>
      <c r="D130" t="s">
        <v>388</v>
      </c>
      <c r="E130" s="388" t="s">
        <v>10</v>
      </c>
      <c r="F130" s="302" t="s">
        <v>55</v>
      </c>
      <c r="G130"/>
      <c r="H130">
        <v>92</v>
      </c>
      <c r="I130"/>
      <c r="J130">
        <v>81</v>
      </c>
      <c r="K130"/>
      <c r="L130" s="302"/>
      <c r="M130">
        <v>173</v>
      </c>
      <c r="N130">
        <v>2</v>
      </c>
      <c r="O130" s="257">
        <v>86.5</v>
      </c>
    </row>
    <row r="131" spans="2:15" ht="15">
      <c r="B131" s="328"/>
      <c r="C131" s="266">
        <f t="shared" si="8"/>
        <v>21</v>
      </c>
      <c r="D131" t="s">
        <v>124</v>
      </c>
      <c r="E131" s="388" t="s">
        <v>8</v>
      </c>
      <c r="F131" s="302" t="s">
        <v>35</v>
      </c>
      <c r="G131">
        <v>94</v>
      </c>
      <c r="H131">
        <v>78</v>
      </c>
      <c r="I131"/>
      <c r="J131"/>
      <c r="K131"/>
      <c r="L131" s="302"/>
      <c r="M131">
        <v>172</v>
      </c>
      <c r="N131">
        <v>2</v>
      </c>
      <c r="O131" s="257">
        <v>86</v>
      </c>
    </row>
    <row r="132" spans="2:15" ht="15">
      <c r="B132" s="328"/>
      <c r="C132" s="266">
        <f t="shared" si="8"/>
        <v>22</v>
      </c>
      <c r="D132" t="s">
        <v>166</v>
      </c>
      <c r="E132" s="388" t="s">
        <v>11</v>
      </c>
      <c r="F132" s="302" t="s">
        <v>18</v>
      </c>
      <c r="G132">
        <v>79</v>
      </c>
      <c r="H132"/>
      <c r="I132"/>
      <c r="J132">
        <v>89</v>
      </c>
      <c r="K132"/>
      <c r="L132" s="302"/>
      <c r="M132">
        <v>168</v>
      </c>
      <c r="N132">
        <v>2</v>
      </c>
      <c r="O132" s="257">
        <v>84</v>
      </c>
    </row>
    <row r="133" spans="2:15" ht="15">
      <c r="B133" s="328"/>
      <c r="C133" s="266">
        <f t="shared" si="8"/>
        <v>23</v>
      </c>
      <c r="D133" t="s">
        <v>266</v>
      </c>
      <c r="E133" s="388" t="s">
        <v>8</v>
      </c>
      <c r="F133" s="302" t="s">
        <v>122</v>
      </c>
      <c r="G133">
        <v>85</v>
      </c>
      <c r="H133">
        <v>81</v>
      </c>
      <c r="I133"/>
      <c r="J133"/>
      <c r="K133"/>
      <c r="L133" s="302"/>
      <c r="M133">
        <v>166</v>
      </c>
      <c r="N133">
        <v>2</v>
      </c>
      <c r="O133" s="257">
        <v>83</v>
      </c>
    </row>
    <row r="134" spans="2:15" ht="15">
      <c r="B134" s="328"/>
      <c r="C134" s="266">
        <f t="shared" si="8"/>
        <v>24</v>
      </c>
      <c r="D134" t="s">
        <v>167</v>
      </c>
      <c r="E134" s="388" t="s">
        <v>11</v>
      </c>
      <c r="F134" s="302" t="s">
        <v>15</v>
      </c>
      <c r="G134">
        <v>75</v>
      </c>
      <c r="H134"/>
      <c r="I134"/>
      <c r="J134">
        <v>79</v>
      </c>
      <c r="K134"/>
      <c r="L134" s="302"/>
      <c r="M134">
        <v>154</v>
      </c>
      <c r="N134">
        <v>2</v>
      </c>
      <c r="O134" s="257">
        <v>77</v>
      </c>
    </row>
    <row r="135" spans="2:15" ht="15">
      <c r="B135" s="328"/>
      <c r="C135" s="266">
        <f t="shared" si="8"/>
        <v>24</v>
      </c>
      <c r="D135" t="s">
        <v>415</v>
      </c>
      <c r="E135" s="388" t="s">
        <v>8</v>
      </c>
      <c r="F135" s="302" t="s">
        <v>38</v>
      </c>
      <c r="G135"/>
      <c r="H135">
        <v>71</v>
      </c>
      <c r="I135"/>
      <c r="J135">
        <v>83</v>
      </c>
      <c r="K135"/>
      <c r="L135" s="302"/>
      <c r="M135">
        <v>154</v>
      </c>
      <c r="N135">
        <v>2</v>
      </c>
      <c r="O135" s="257">
        <v>77</v>
      </c>
    </row>
    <row r="136" spans="2:15" ht="15">
      <c r="B136" s="328"/>
      <c r="C136" s="266">
        <f t="shared" si="8"/>
        <v>26</v>
      </c>
      <c r="D136" t="s">
        <v>56</v>
      </c>
      <c r="E136" s="388" t="s">
        <v>10</v>
      </c>
      <c r="F136" s="302" t="s">
        <v>32</v>
      </c>
      <c r="G136">
        <v>71</v>
      </c>
      <c r="H136">
        <v>74</v>
      </c>
      <c r="I136"/>
      <c r="J136"/>
      <c r="K136"/>
      <c r="L136" s="302"/>
      <c r="M136">
        <v>145</v>
      </c>
      <c r="N136">
        <v>2</v>
      </c>
      <c r="O136" s="257">
        <v>72.5</v>
      </c>
    </row>
    <row r="137" spans="2:15" ht="15">
      <c r="B137" s="328"/>
      <c r="C137" s="266">
        <f t="shared" si="8"/>
        <v>26</v>
      </c>
      <c r="D137" t="s">
        <v>425</v>
      </c>
      <c r="E137" s="388" t="s">
        <v>8</v>
      </c>
      <c r="F137" s="302" t="s">
        <v>35</v>
      </c>
      <c r="G137"/>
      <c r="H137">
        <v>64</v>
      </c>
      <c r="I137">
        <v>81</v>
      </c>
      <c r="J137"/>
      <c r="K137"/>
      <c r="L137" s="302"/>
      <c r="M137">
        <v>145</v>
      </c>
      <c r="N137">
        <v>2</v>
      </c>
      <c r="O137" s="257">
        <v>72.5</v>
      </c>
    </row>
    <row r="138" spans="2:15" ht="15">
      <c r="B138" s="328"/>
      <c r="C138" s="266">
        <f t="shared" si="8"/>
        <v>28</v>
      </c>
      <c r="D138" t="s">
        <v>91</v>
      </c>
      <c r="E138" s="388" t="s">
        <v>8</v>
      </c>
      <c r="F138" s="302" t="s">
        <v>46</v>
      </c>
      <c r="G138">
        <v>66</v>
      </c>
      <c r="H138">
        <v>77</v>
      </c>
      <c r="I138"/>
      <c r="J138"/>
      <c r="K138"/>
      <c r="L138" s="302"/>
      <c r="M138">
        <v>143</v>
      </c>
      <c r="N138">
        <v>2</v>
      </c>
      <c r="O138" s="257">
        <v>71.5</v>
      </c>
    </row>
    <row r="139" spans="2:15" ht="15">
      <c r="B139" s="328"/>
      <c r="C139" s="266">
        <f t="shared" si="8"/>
        <v>29</v>
      </c>
      <c r="D139" t="s">
        <v>139</v>
      </c>
      <c r="E139" s="388" t="s">
        <v>8</v>
      </c>
      <c r="F139" s="302" t="s">
        <v>46</v>
      </c>
      <c r="G139">
        <v>74</v>
      </c>
      <c r="H139">
        <v>65</v>
      </c>
      <c r="I139"/>
      <c r="J139"/>
      <c r="K139"/>
      <c r="L139" s="302"/>
      <c r="M139">
        <v>139</v>
      </c>
      <c r="N139">
        <v>2</v>
      </c>
      <c r="O139" s="257">
        <v>69.5</v>
      </c>
    </row>
    <row r="140" spans="2:15" ht="15">
      <c r="B140" s="328"/>
      <c r="C140" s="266">
        <f t="shared" si="8"/>
        <v>30</v>
      </c>
      <c r="D140" t="s">
        <v>92</v>
      </c>
      <c r="E140" s="388" t="s">
        <v>10</v>
      </c>
      <c r="F140" s="302" t="s">
        <v>55</v>
      </c>
      <c r="G140">
        <v>60</v>
      </c>
      <c r="H140"/>
      <c r="I140"/>
      <c r="J140">
        <v>75</v>
      </c>
      <c r="K140"/>
      <c r="L140" s="302"/>
      <c r="M140">
        <v>135</v>
      </c>
      <c r="N140">
        <v>2</v>
      </c>
      <c r="O140" s="257">
        <v>67.5</v>
      </c>
    </row>
    <row r="141" spans="2:15" ht="15">
      <c r="B141" s="328"/>
      <c r="C141" s="266">
        <f t="shared" si="8"/>
        <v>31</v>
      </c>
      <c r="D141" t="s">
        <v>34</v>
      </c>
      <c r="E141" s="388" t="s">
        <v>10</v>
      </c>
      <c r="F141" s="302" t="s">
        <v>42</v>
      </c>
      <c r="G141">
        <v>99</v>
      </c>
      <c r="H141"/>
      <c r="I141"/>
      <c r="J141"/>
      <c r="K141"/>
      <c r="L141" s="302"/>
      <c r="M141">
        <v>99</v>
      </c>
      <c r="N141">
        <v>1</v>
      </c>
      <c r="O141" s="257">
        <v>99</v>
      </c>
    </row>
    <row r="142" spans="2:15" ht="15">
      <c r="B142" s="328"/>
      <c r="C142" s="266">
        <f t="shared" si="8"/>
        <v>31</v>
      </c>
      <c r="D142" t="s">
        <v>83</v>
      </c>
      <c r="E142" s="388" t="s">
        <v>4</v>
      </c>
      <c r="F142" s="302" t="s">
        <v>26</v>
      </c>
      <c r="G142"/>
      <c r="H142"/>
      <c r="I142">
        <v>99</v>
      </c>
      <c r="J142"/>
      <c r="K142"/>
      <c r="L142" s="302"/>
      <c r="M142">
        <v>99</v>
      </c>
      <c r="N142">
        <v>1</v>
      </c>
      <c r="O142" s="257">
        <v>99</v>
      </c>
    </row>
    <row r="143" spans="2:15" ht="15">
      <c r="B143" s="328"/>
      <c r="C143" s="266">
        <f t="shared" si="8"/>
        <v>31</v>
      </c>
      <c r="D143" t="s">
        <v>311</v>
      </c>
      <c r="E143" s="388" t="s">
        <v>4</v>
      </c>
      <c r="F143" s="302" t="s">
        <v>26</v>
      </c>
      <c r="G143"/>
      <c r="H143"/>
      <c r="I143"/>
      <c r="J143">
        <v>99</v>
      </c>
      <c r="K143"/>
      <c r="L143" s="302"/>
      <c r="M143">
        <v>99</v>
      </c>
      <c r="N143">
        <v>1</v>
      </c>
      <c r="O143" s="257">
        <v>99</v>
      </c>
    </row>
    <row r="144" spans="2:15" ht="15">
      <c r="B144" s="328"/>
      <c r="C144" s="266">
        <f t="shared" si="8"/>
        <v>31</v>
      </c>
      <c r="D144" t="s">
        <v>173</v>
      </c>
      <c r="E144" s="388" t="s">
        <v>4</v>
      </c>
      <c r="F144" s="302" t="s">
        <v>39</v>
      </c>
      <c r="G144"/>
      <c r="H144">
        <v>99</v>
      </c>
      <c r="I144"/>
      <c r="J144"/>
      <c r="K144"/>
      <c r="L144" s="302"/>
      <c r="M144">
        <v>99</v>
      </c>
      <c r="N144">
        <v>1</v>
      </c>
      <c r="O144" s="257">
        <v>99</v>
      </c>
    </row>
    <row r="145" spans="2:15" ht="15">
      <c r="B145" s="328"/>
      <c r="C145" s="266">
        <f t="shared" si="8"/>
        <v>35</v>
      </c>
      <c r="D145" t="s">
        <v>380</v>
      </c>
      <c r="E145" s="388" t="s">
        <v>10</v>
      </c>
      <c r="F145" s="302" t="s">
        <v>15</v>
      </c>
      <c r="G145"/>
      <c r="H145">
        <v>98</v>
      </c>
      <c r="I145"/>
      <c r="J145"/>
      <c r="K145"/>
      <c r="L145" s="302"/>
      <c r="M145">
        <v>98</v>
      </c>
      <c r="N145">
        <v>1</v>
      </c>
      <c r="O145" s="257">
        <v>98</v>
      </c>
    </row>
    <row r="146" spans="2:15" ht="15">
      <c r="B146" s="328"/>
      <c r="C146" s="266">
        <f t="shared" si="8"/>
        <v>35</v>
      </c>
      <c r="D146" t="s">
        <v>88</v>
      </c>
      <c r="E146" s="388" t="s">
        <v>4</v>
      </c>
      <c r="F146" s="302" t="s">
        <v>18</v>
      </c>
      <c r="G146"/>
      <c r="H146"/>
      <c r="I146">
        <v>98</v>
      </c>
      <c r="J146"/>
      <c r="K146"/>
      <c r="L146" s="302"/>
      <c r="M146">
        <v>98</v>
      </c>
      <c r="N146">
        <v>1</v>
      </c>
      <c r="O146" s="257">
        <v>98</v>
      </c>
    </row>
    <row r="147" spans="2:15" ht="15">
      <c r="B147" s="328"/>
      <c r="C147" s="266">
        <f t="shared" si="8"/>
        <v>35</v>
      </c>
      <c r="D147" t="s">
        <v>44</v>
      </c>
      <c r="E147" s="388" t="s">
        <v>8</v>
      </c>
      <c r="F147" s="302" t="s">
        <v>46</v>
      </c>
      <c r="G147">
        <v>98</v>
      </c>
      <c r="H147"/>
      <c r="I147"/>
      <c r="J147"/>
      <c r="K147"/>
      <c r="L147" s="302"/>
      <c r="M147">
        <v>98</v>
      </c>
      <c r="N147">
        <v>1</v>
      </c>
      <c r="O147" s="257">
        <v>98</v>
      </c>
    </row>
    <row r="148" spans="2:15" ht="15">
      <c r="B148" s="328"/>
      <c r="C148" s="266">
        <f t="shared" si="8"/>
        <v>38</v>
      </c>
      <c r="D148" t="s">
        <v>452</v>
      </c>
      <c r="E148" s="388" t="s">
        <v>8</v>
      </c>
      <c r="F148" s="302" t="s">
        <v>62</v>
      </c>
      <c r="G148"/>
      <c r="H148"/>
      <c r="I148">
        <v>97</v>
      </c>
      <c r="J148"/>
      <c r="K148"/>
      <c r="L148" s="302"/>
      <c r="M148">
        <v>97</v>
      </c>
      <c r="N148">
        <v>1</v>
      </c>
      <c r="O148" s="257">
        <v>97</v>
      </c>
    </row>
    <row r="149" spans="2:15" ht="15">
      <c r="B149" s="328"/>
      <c r="C149" s="266">
        <f t="shared" si="8"/>
        <v>39</v>
      </c>
      <c r="D149" t="s">
        <v>304</v>
      </c>
      <c r="E149" s="388" t="s">
        <v>10</v>
      </c>
      <c r="F149" s="302" t="s">
        <v>42</v>
      </c>
      <c r="G149">
        <v>96</v>
      </c>
      <c r="H149"/>
      <c r="I149"/>
      <c r="J149"/>
      <c r="K149"/>
      <c r="L149" s="302"/>
      <c r="M149">
        <v>96</v>
      </c>
      <c r="N149">
        <v>1</v>
      </c>
      <c r="O149" s="257">
        <v>96</v>
      </c>
    </row>
    <row r="150" spans="2:15" ht="15">
      <c r="B150" s="328"/>
      <c r="C150" s="266">
        <f t="shared" si="8"/>
        <v>40</v>
      </c>
      <c r="D150" t="s">
        <v>385</v>
      </c>
      <c r="E150" s="388" t="s">
        <v>8</v>
      </c>
      <c r="F150" s="302" t="s">
        <v>18</v>
      </c>
      <c r="G150"/>
      <c r="H150">
        <v>95</v>
      </c>
      <c r="I150"/>
      <c r="J150"/>
      <c r="K150"/>
      <c r="L150" s="302"/>
      <c r="M150">
        <v>95</v>
      </c>
      <c r="N150">
        <v>1</v>
      </c>
      <c r="O150" s="257">
        <v>95</v>
      </c>
    </row>
    <row r="151" spans="2:15" ht="15">
      <c r="B151" s="328"/>
      <c r="C151" s="266">
        <f t="shared" si="8"/>
        <v>41</v>
      </c>
      <c r="D151" t="s">
        <v>114</v>
      </c>
      <c r="E151" s="388" t="s">
        <v>4</v>
      </c>
      <c r="F151" s="302" t="s">
        <v>15</v>
      </c>
      <c r="G151"/>
      <c r="H151"/>
      <c r="I151"/>
      <c r="J151">
        <v>94</v>
      </c>
      <c r="K151"/>
      <c r="L151" s="302"/>
      <c r="M151">
        <v>94</v>
      </c>
      <c r="N151">
        <v>1</v>
      </c>
      <c r="O151" s="257">
        <v>94</v>
      </c>
    </row>
    <row r="152" spans="2:15" ht="15">
      <c r="B152" s="328"/>
      <c r="C152" s="266">
        <f t="shared" si="8"/>
        <v>41</v>
      </c>
      <c r="D152" t="s">
        <v>386</v>
      </c>
      <c r="E152" s="388" t="s">
        <v>8</v>
      </c>
      <c r="F152" s="302" t="s">
        <v>60</v>
      </c>
      <c r="G152"/>
      <c r="H152">
        <v>94</v>
      </c>
      <c r="I152"/>
      <c r="J152"/>
      <c r="K152"/>
      <c r="L152" s="302"/>
      <c r="M152">
        <v>94</v>
      </c>
      <c r="N152">
        <v>1</v>
      </c>
      <c r="O152" s="257">
        <v>94</v>
      </c>
    </row>
    <row r="153" spans="2:15" ht="15">
      <c r="B153" s="328"/>
      <c r="C153" s="266">
        <f t="shared" si="8"/>
        <v>41</v>
      </c>
      <c r="D153" t="s">
        <v>144</v>
      </c>
      <c r="E153" s="388" t="s">
        <v>8</v>
      </c>
      <c r="F153" s="302" t="s">
        <v>39</v>
      </c>
      <c r="G153"/>
      <c r="H153"/>
      <c r="I153">
        <v>94</v>
      </c>
      <c r="J153"/>
      <c r="K153"/>
      <c r="L153" s="302"/>
      <c r="M153">
        <v>94</v>
      </c>
      <c r="N153">
        <v>1</v>
      </c>
      <c r="O153" s="257">
        <v>94</v>
      </c>
    </row>
    <row r="154" spans="2:15" ht="15">
      <c r="B154" s="328"/>
      <c r="C154" s="266">
        <f t="shared" si="8"/>
        <v>44</v>
      </c>
      <c r="D154" t="s">
        <v>49</v>
      </c>
      <c r="E154" s="388" t="s">
        <v>4</v>
      </c>
      <c r="F154" s="302" t="s">
        <v>18</v>
      </c>
      <c r="G154">
        <v>90</v>
      </c>
      <c r="H154"/>
      <c r="I154"/>
      <c r="J154"/>
      <c r="K154"/>
      <c r="L154" s="302"/>
      <c r="M154">
        <v>90</v>
      </c>
      <c r="N154">
        <v>1</v>
      </c>
      <c r="O154" s="257">
        <v>90</v>
      </c>
    </row>
    <row r="155" spans="2:15" ht="15">
      <c r="B155" s="328"/>
      <c r="C155" s="266">
        <f t="shared" si="8"/>
        <v>45</v>
      </c>
      <c r="D155" t="s">
        <v>50</v>
      </c>
      <c r="E155" s="388" t="s">
        <v>8</v>
      </c>
      <c r="F155" s="302" t="s">
        <v>35</v>
      </c>
      <c r="G155"/>
      <c r="H155">
        <v>89</v>
      </c>
      <c r="I155"/>
      <c r="J155"/>
      <c r="K155"/>
      <c r="L155" s="302"/>
      <c r="M155">
        <v>89</v>
      </c>
      <c r="N155">
        <v>1</v>
      </c>
      <c r="O155" s="257">
        <v>89</v>
      </c>
    </row>
    <row r="156" spans="2:15" ht="15">
      <c r="B156" s="328"/>
      <c r="C156" s="266">
        <f t="shared" si="8"/>
        <v>46</v>
      </c>
      <c r="D156" t="s">
        <v>392</v>
      </c>
      <c r="E156" s="388" t="s">
        <v>8</v>
      </c>
      <c r="F156" s="302" t="s">
        <v>46</v>
      </c>
      <c r="G156"/>
      <c r="H156">
        <v>88</v>
      </c>
      <c r="I156"/>
      <c r="J156"/>
      <c r="K156"/>
      <c r="L156" s="302"/>
      <c r="M156">
        <v>88</v>
      </c>
      <c r="N156">
        <v>1</v>
      </c>
      <c r="O156" s="257">
        <v>88</v>
      </c>
    </row>
    <row r="157" spans="2:15" ht="15">
      <c r="B157" s="328"/>
      <c r="C157" s="266">
        <f t="shared" si="8"/>
        <v>46</v>
      </c>
      <c r="D157" t="s">
        <v>37</v>
      </c>
      <c r="E157" s="388" t="s">
        <v>4</v>
      </c>
      <c r="F157" s="302" t="s">
        <v>15</v>
      </c>
      <c r="G157">
        <v>88</v>
      </c>
      <c r="H157"/>
      <c r="I157"/>
      <c r="J157"/>
      <c r="K157"/>
      <c r="L157" s="302"/>
      <c r="M157">
        <v>88</v>
      </c>
      <c r="N157">
        <v>1</v>
      </c>
      <c r="O157" s="257">
        <v>88</v>
      </c>
    </row>
    <row r="158" spans="2:15" ht="15">
      <c r="B158" s="328"/>
      <c r="C158" s="266">
        <f t="shared" si="8"/>
        <v>48</v>
      </c>
      <c r="D158" t="s">
        <v>271</v>
      </c>
      <c r="E158" s="388" t="s">
        <v>8</v>
      </c>
      <c r="F158" s="302" t="s">
        <v>55</v>
      </c>
      <c r="G158">
        <v>87</v>
      </c>
      <c r="H158"/>
      <c r="I158"/>
      <c r="J158"/>
      <c r="K158"/>
      <c r="L158" s="302"/>
      <c r="M158">
        <v>87</v>
      </c>
      <c r="N158">
        <v>1</v>
      </c>
      <c r="O158" s="257">
        <v>87</v>
      </c>
    </row>
    <row r="159" spans="2:15" ht="15">
      <c r="B159" s="328"/>
      <c r="C159" s="266">
        <f t="shared" si="8"/>
        <v>49</v>
      </c>
      <c r="D159" t="s">
        <v>457</v>
      </c>
      <c r="E159" s="388" t="s">
        <v>451</v>
      </c>
      <c r="F159" s="302" t="s">
        <v>18</v>
      </c>
      <c r="G159"/>
      <c r="H159"/>
      <c r="I159">
        <v>86</v>
      </c>
      <c r="J159"/>
      <c r="K159"/>
      <c r="L159" s="302"/>
      <c r="M159">
        <v>86</v>
      </c>
      <c r="N159">
        <v>1</v>
      </c>
      <c r="O159" s="257">
        <v>86</v>
      </c>
    </row>
    <row r="160" spans="2:15" ht="15">
      <c r="B160" s="328"/>
      <c r="C160" s="266">
        <f t="shared" si="8"/>
        <v>49</v>
      </c>
      <c r="D160" t="s">
        <v>395</v>
      </c>
      <c r="E160" s="388" t="s">
        <v>8</v>
      </c>
      <c r="F160" s="302" t="s">
        <v>32</v>
      </c>
      <c r="G160"/>
      <c r="H160">
        <v>86</v>
      </c>
      <c r="I160"/>
      <c r="J160"/>
      <c r="K160"/>
      <c r="L160" s="302"/>
      <c r="M160">
        <v>86</v>
      </c>
      <c r="N160">
        <v>1</v>
      </c>
      <c r="O160" s="257">
        <v>86</v>
      </c>
    </row>
    <row r="161" spans="2:15" ht="15">
      <c r="B161" s="328"/>
      <c r="C161" s="266">
        <f t="shared" si="8"/>
        <v>49</v>
      </c>
      <c r="D161" t="s">
        <v>52</v>
      </c>
      <c r="E161" s="388" t="s">
        <v>4</v>
      </c>
      <c r="F161" s="302" t="s">
        <v>35</v>
      </c>
      <c r="G161">
        <v>86</v>
      </c>
      <c r="H161"/>
      <c r="I161"/>
      <c r="J161"/>
      <c r="K161"/>
      <c r="L161" s="302"/>
      <c r="M161">
        <v>86</v>
      </c>
      <c r="N161">
        <v>1</v>
      </c>
      <c r="O161" s="257">
        <v>86</v>
      </c>
    </row>
    <row r="162" spans="2:15" ht="15">
      <c r="B162" s="328"/>
      <c r="C162" s="266">
        <f t="shared" si="8"/>
        <v>52</v>
      </c>
      <c r="D162" t="s">
        <v>397</v>
      </c>
      <c r="E162" s="388" t="s">
        <v>8</v>
      </c>
      <c r="F162" s="302" t="s">
        <v>32</v>
      </c>
      <c r="G162"/>
      <c r="H162">
        <v>85</v>
      </c>
      <c r="I162"/>
      <c r="J162"/>
      <c r="K162"/>
      <c r="L162" s="302"/>
      <c r="M162">
        <v>85</v>
      </c>
      <c r="N162">
        <v>1</v>
      </c>
      <c r="O162" s="257">
        <v>85</v>
      </c>
    </row>
    <row r="163" spans="2:15" ht="15">
      <c r="B163" s="328"/>
      <c r="C163" s="266">
        <f t="shared" si="8"/>
        <v>53</v>
      </c>
      <c r="D163" t="s">
        <v>40</v>
      </c>
      <c r="E163" s="388" t="s">
        <v>10</v>
      </c>
      <c r="F163" s="302" t="s">
        <v>42</v>
      </c>
      <c r="G163">
        <v>84</v>
      </c>
      <c r="H163"/>
      <c r="I163"/>
      <c r="J163"/>
      <c r="K163"/>
      <c r="L163" s="302"/>
      <c r="M163">
        <v>84</v>
      </c>
      <c r="N163">
        <v>1</v>
      </c>
      <c r="O163" s="257">
        <v>84</v>
      </c>
    </row>
    <row r="164" spans="2:15" ht="15">
      <c r="B164" s="328"/>
      <c r="C164" s="266">
        <f t="shared" si="8"/>
        <v>54</v>
      </c>
      <c r="D164" t="s">
        <v>433</v>
      </c>
      <c r="E164" s="388" t="s">
        <v>10</v>
      </c>
      <c r="F164" s="302" t="s">
        <v>65</v>
      </c>
      <c r="G164"/>
      <c r="H164"/>
      <c r="I164">
        <v>83</v>
      </c>
      <c r="J164"/>
      <c r="K164"/>
      <c r="L164" s="302"/>
      <c r="M164">
        <v>83</v>
      </c>
      <c r="N164">
        <v>1</v>
      </c>
      <c r="O164" s="257">
        <v>83</v>
      </c>
    </row>
    <row r="165" spans="2:15" ht="15">
      <c r="B165" s="328"/>
      <c r="C165" s="266">
        <f t="shared" si="8"/>
        <v>55</v>
      </c>
      <c r="D165" t="s">
        <v>258</v>
      </c>
      <c r="E165" s="388" t="s">
        <v>8</v>
      </c>
      <c r="F165" s="302" t="s">
        <v>18</v>
      </c>
      <c r="G165"/>
      <c r="H165">
        <v>82</v>
      </c>
      <c r="I165"/>
      <c r="J165"/>
      <c r="K165"/>
      <c r="L165" s="302"/>
      <c r="M165">
        <v>82</v>
      </c>
      <c r="N165">
        <v>1</v>
      </c>
      <c r="O165" s="257">
        <v>82</v>
      </c>
    </row>
    <row r="166" spans="2:15" ht="15">
      <c r="B166" s="328"/>
      <c r="C166" s="266">
        <f t="shared" si="8"/>
        <v>55</v>
      </c>
      <c r="D166" t="s">
        <v>489</v>
      </c>
      <c r="E166" s="388" t="s">
        <v>4</v>
      </c>
      <c r="F166" s="302" t="s">
        <v>32</v>
      </c>
      <c r="G166"/>
      <c r="H166"/>
      <c r="I166"/>
      <c r="J166">
        <v>82</v>
      </c>
      <c r="K166"/>
      <c r="L166" s="302"/>
      <c r="M166">
        <v>82</v>
      </c>
      <c r="N166">
        <v>1</v>
      </c>
      <c r="O166" s="257">
        <v>82</v>
      </c>
    </row>
    <row r="167" spans="2:15" ht="15">
      <c r="B167" s="328"/>
      <c r="C167" s="266">
        <f t="shared" si="8"/>
        <v>57</v>
      </c>
      <c r="D167" t="s">
        <v>89</v>
      </c>
      <c r="E167" s="388" t="s">
        <v>4</v>
      </c>
      <c r="F167" s="302" t="s">
        <v>46</v>
      </c>
      <c r="G167">
        <v>81</v>
      </c>
      <c r="H167"/>
      <c r="I167"/>
      <c r="J167"/>
      <c r="K167"/>
      <c r="L167" s="302"/>
      <c r="M167">
        <v>81</v>
      </c>
      <c r="N167">
        <v>1</v>
      </c>
      <c r="O167" s="257">
        <v>81</v>
      </c>
    </row>
    <row r="168" spans="2:15" ht="15">
      <c r="B168" s="328"/>
      <c r="C168" s="266">
        <f t="shared" si="8"/>
        <v>58</v>
      </c>
      <c r="D168" t="s">
        <v>404</v>
      </c>
      <c r="E168" s="388" t="s">
        <v>8</v>
      </c>
      <c r="F168" s="302" t="s">
        <v>5</v>
      </c>
      <c r="G168"/>
      <c r="H168">
        <v>80</v>
      </c>
      <c r="I168"/>
      <c r="J168"/>
      <c r="K168"/>
      <c r="L168" s="302"/>
      <c r="M168">
        <v>80</v>
      </c>
      <c r="N168">
        <v>1</v>
      </c>
      <c r="O168" s="257">
        <v>80</v>
      </c>
    </row>
    <row r="169" spans="2:15" ht="15">
      <c r="B169" s="328"/>
      <c r="C169" s="266">
        <f t="shared" si="8"/>
        <v>59</v>
      </c>
      <c r="D169" t="s">
        <v>406</v>
      </c>
      <c r="E169" s="388" t="s">
        <v>8</v>
      </c>
      <c r="F169" s="302" t="s">
        <v>55</v>
      </c>
      <c r="G169"/>
      <c r="H169">
        <v>79</v>
      </c>
      <c r="I169"/>
      <c r="J169"/>
      <c r="K169"/>
      <c r="L169" s="302"/>
      <c r="M169">
        <v>79</v>
      </c>
      <c r="N169">
        <v>1</v>
      </c>
      <c r="O169" s="257">
        <v>79</v>
      </c>
    </row>
    <row r="170" spans="2:15" ht="15">
      <c r="B170" s="328"/>
      <c r="C170" s="266">
        <f t="shared" si="8"/>
        <v>59</v>
      </c>
      <c r="D170" t="s">
        <v>460</v>
      </c>
      <c r="E170" s="388" t="s">
        <v>4</v>
      </c>
      <c r="F170" s="302" t="s">
        <v>35</v>
      </c>
      <c r="G170"/>
      <c r="H170"/>
      <c r="I170">
        <v>79</v>
      </c>
      <c r="J170"/>
      <c r="K170"/>
      <c r="L170" s="302"/>
      <c r="M170">
        <v>79</v>
      </c>
      <c r="N170">
        <v>1</v>
      </c>
      <c r="O170" s="257">
        <v>79</v>
      </c>
    </row>
    <row r="171" spans="2:15" ht="15">
      <c r="B171" s="328"/>
      <c r="C171" s="266">
        <f t="shared" si="8"/>
        <v>61</v>
      </c>
      <c r="D171" t="s">
        <v>435</v>
      </c>
      <c r="E171" s="388" t="s">
        <v>4</v>
      </c>
      <c r="F171" s="302" t="s">
        <v>32</v>
      </c>
      <c r="G171"/>
      <c r="H171"/>
      <c r="I171"/>
      <c r="J171">
        <v>78</v>
      </c>
      <c r="K171"/>
      <c r="L171" s="302"/>
      <c r="M171">
        <v>78</v>
      </c>
      <c r="N171">
        <v>1</v>
      </c>
      <c r="O171" s="257">
        <v>78</v>
      </c>
    </row>
    <row r="172" spans="2:15" ht="15">
      <c r="B172" s="328"/>
      <c r="C172" s="266">
        <f t="shared" si="8"/>
        <v>61</v>
      </c>
      <c r="D172" t="s">
        <v>305</v>
      </c>
      <c r="E172" s="388" t="s">
        <v>4</v>
      </c>
      <c r="F172" s="302" t="s">
        <v>18</v>
      </c>
      <c r="G172">
        <v>78</v>
      </c>
      <c r="H172"/>
      <c r="I172"/>
      <c r="J172"/>
      <c r="K172"/>
      <c r="L172" s="302"/>
      <c r="M172">
        <v>78</v>
      </c>
      <c r="N172">
        <v>1</v>
      </c>
      <c r="O172" s="257">
        <v>78</v>
      </c>
    </row>
    <row r="173" spans="2:15" ht="15">
      <c r="B173" s="328"/>
      <c r="C173" s="266">
        <f t="shared" si="8"/>
        <v>63</v>
      </c>
      <c r="D173" t="s">
        <v>179</v>
      </c>
      <c r="E173" s="388" t="s">
        <v>4</v>
      </c>
      <c r="F173" s="302" t="s">
        <v>35</v>
      </c>
      <c r="G173">
        <v>76</v>
      </c>
      <c r="H173"/>
      <c r="I173"/>
      <c r="J173"/>
      <c r="K173"/>
      <c r="L173" s="302"/>
      <c r="M173">
        <v>76</v>
      </c>
      <c r="N173">
        <v>1</v>
      </c>
      <c r="O173" s="257">
        <v>76</v>
      </c>
    </row>
    <row r="174" spans="2:15" ht="15">
      <c r="B174" s="328"/>
      <c r="C174" s="266">
        <f t="shared" si="8"/>
        <v>64</v>
      </c>
      <c r="D174" t="s">
        <v>54</v>
      </c>
      <c r="E174" s="388" t="s">
        <v>10</v>
      </c>
      <c r="F174" s="302" t="s">
        <v>104</v>
      </c>
      <c r="G174"/>
      <c r="H174"/>
      <c r="I174"/>
      <c r="J174">
        <v>74</v>
      </c>
      <c r="K174"/>
      <c r="L174" s="302"/>
      <c r="M174">
        <v>74</v>
      </c>
      <c r="N174">
        <v>1</v>
      </c>
      <c r="O174" s="257">
        <v>74</v>
      </c>
    </row>
    <row r="175" spans="2:15" ht="15">
      <c r="B175" s="328"/>
      <c r="C175" s="266">
        <f t="shared" ref="C175:C196" si="9">RANK(M175,M$111:M$195)</f>
        <v>65</v>
      </c>
      <c r="D175" t="s">
        <v>306</v>
      </c>
      <c r="E175" s="388" t="s">
        <v>10</v>
      </c>
      <c r="F175" s="302" t="s">
        <v>42</v>
      </c>
      <c r="G175">
        <v>73</v>
      </c>
      <c r="H175"/>
      <c r="I175"/>
      <c r="J175"/>
      <c r="K175"/>
      <c r="L175" s="302"/>
      <c r="M175">
        <v>73</v>
      </c>
      <c r="N175">
        <v>1</v>
      </c>
      <c r="O175" s="257">
        <v>73</v>
      </c>
    </row>
    <row r="176" spans="2:15" ht="15">
      <c r="B176" s="328"/>
      <c r="C176" s="266">
        <f t="shared" si="9"/>
        <v>65</v>
      </c>
      <c r="D176" t="s">
        <v>413</v>
      </c>
      <c r="E176" s="388" t="s">
        <v>8</v>
      </c>
      <c r="F176" s="302" t="s">
        <v>19</v>
      </c>
      <c r="G176"/>
      <c r="H176">
        <v>73</v>
      </c>
      <c r="I176"/>
      <c r="J176"/>
      <c r="K176"/>
      <c r="L176" s="302"/>
      <c r="M176">
        <v>73</v>
      </c>
      <c r="N176">
        <v>1</v>
      </c>
      <c r="O176">
        <v>73</v>
      </c>
    </row>
    <row r="177" spans="3:15" ht="15">
      <c r="C177" s="266">
        <f t="shared" si="9"/>
        <v>67</v>
      </c>
      <c r="D177" t="s">
        <v>307</v>
      </c>
      <c r="E177" s="388" t="s">
        <v>10</v>
      </c>
      <c r="F177" s="302" t="s">
        <v>7</v>
      </c>
      <c r="G177">
        <v>72</v>
      </c>
      <c r="H177"/>
      <c r="I177"/>
      <c r="J177"/>
      <c r="K177"/>
      <c r="L177" s="302"/>
      <c r="M177">
        <v>72</v>
      </c>
      <c r="N177">
        <v>1</v>
      </c>
      <c r="O177" s="257">
        <v>72</v>
      </c>
    </row>
    <row r="178" spans="3:15" ht="15">
      <c r="C178" s="266">
        <f t="shared" si="9"/>
        <v>68</v>
      </c>
      <c r="D178" t="s">
        <v>161</v>
      </c>
      <c r="E178" s="388" t="s">
        <v>4</v>
      </c>
      <c r="F178" s="302" t="s">
        <v>15</v>
      </c>
      <c r="G178">
        <v>70</v>
      </c>
      <c r="H178"/>
      <c r="I178"/>
      <c r="J178"/>
      <c r="K178"/>
      <c r="L178" s="302"/>
      <c r="M178">
        <v>70</v>
      </c>
      <c r="N178">
        <v>1</v>
      </c>
      <c r="O178" s="257">
        <v>70</v>
      </c>
    </row>
    <row r="179" spans="3:15" ht="15">
      <c r="C179" s="266">
        <f t="shared" si="9"/>
        <v>69</v>
      </c>
      <c r="D179" t="s">
        <v>417</v>
      </c>
      <c r="E179" s="388" t="s">
        <v>8</v>
      </c>
      <c r="F179" s="302" t="s">
        <v>32</v>
      </c>
      <c r="G179"/>
      <c r="H179">
        <v>69</v>
      </c>
      <c r="I179"/>
      <c r="J179"/>
      <c r="K179"/>
      <c r="L179" s="302"/>
      <c r="M179">
        <v>69</v>
      </c>
      <c r="N179">
        <v>1</v>
      </c>
      <c r="O179" s="257">
        <v>69</v>
      </c>
    </row>
    <row r="180" spans="3:15" ht="15">
      <c r="C180" s="266">
        <f t="shared" si="9"/>
        <v>70</v>
      </c>
      <c r="D180" t="s">
        <v>265</v>
      </c>
      <c r="E180" s="388" t="s">
        <v>8</v>
      </c>
      <c r="F180" s="302" t="s">
        <v>32</v>
      </c>
      <c r="G180">
        <v>68</v>
      </c>
      <c r="H180"/>
      <c r="I180"/>
      <c r="J180"/>
      <c r="K180"/>
      <c r="L180" s="302"/>
      <c r="M180">
        <v>68</v>
      </c>
      <c r="N180">
        <v>1</v>
      </c>
      <c r="O180" s="257">
        <v>68</v>
      </c>
    </row>
    <row r="181" spans="3:15" ht="15">
      <c r="C181" s="266">
        <f t="shared" si="9"/>
        <v>70</v>
      </c>
      <c r="D181" t="s">
        <v>174</v>
      </c>
      <c r="E181" s="388" t="s">
        <v>4</v>
      </c>
      <c r="F181" s="302" t="s">
        <v>38</v>
      </c>
      <c r="G181"/>
      <c r="H181">
        <v>68</v>
      </c>
      <c r="I181"/>
      <c r="J181"/>
      <c r="K181"/>
      <c r="L181" s="302"/>
      <c r="M181">
        <v>68</v>
      </c>
      <c r="N181">
        <v>1</v>
      </c>
      <c r="O181" s="257">
        <v>68</v>
      </c>
    </row>
    <row r="182" spans="3:15" ht="15">
      <c r="C182" s="266">
        <f t="shared" si="9"/>
        <v>72</v>
      </c>
      <c r="D182" t="s">
        <v>420</v>
      </c>
      <c r="E182" s="388" t="s">
        <v>8</v>
      </c>
      <c r="F182" s="302" t="s">
        <v>65</v>
      </c>
      <c r="G182"/>
      <c r="H182">
        <v>67</v>
      </c>
      <c r="I182"/>
      <c r="J182"/>
      <c r="K182"/>
      <c r="L182" s="302"/>
      <c r="M182">
        <v>67</v>
      </c>
      <c r="N182">
        <v>1</v>
      </c>
      <c r="O182" s="257">
        <v>67</v>
      </c>
    </row>
    <row r="183" spans="3:15" ht="15">
      <c r="C183" s="266">
        <f t="shared" si="9"/>
        <v>72</v>
      </c>
      <c r="D183" t="s">
        <v>308</v>
      </c>
      <c r="E183" s="388" t="s">
        <v>303</v>
      </c>
      <c r="F183" s="302" t="s">
        <v>7</v>
      </c>
      <c r="G183">
        <v>67</v>
      </c>
      <c r="H183"/>
      <c r="I183"/>
      <c r="J183"/>
      <c r="K183"/>
      <c r="L183" s="302"/>
      <c r="M183">
        <v>67</v>
      </c>
      <c r="N183">
        <v>1</v>
      </c>
      <c r="O183" s="257">
        <v>67</v>
      </c>
    </row>
    <row r="184" spans="3:15" ht="15">
      <c r="C184" s="266">
        <f t="shared" si="9"/>
        <v>74</v>
      </c>
      <c r="D184" t="s">
        <v>422</v>
      </c>
      <c r="E184" s="388" t="s">
        <v>8</v>
      </c>
      <c r="F184" s="302" t="s">
        <v>20</v>
      </c>
      <c r="G184"/>
      <c r="H184">
        <v>66</v>
      </c>
      <c r="I184"/>
      <c r="J184"/>
      <c r="K184"/>
      <c r="L184" s="302"/>
      <c r="M184">
        <v>66</v>
      </c>
      <c r="N184">
        <v>1</v>
      </c>
      <c r="O184" s="257">
        <v>66</v>
      </c>
    </row>
    <row r="185" spans="3:15" ht="15">
      <c r="C185" s="266">
        <f t="shared" si="9"/>
        <v>75</v>
      </c>
      <c r="D185" t="s">
        <v>67</v>
      </c>
      <c r="E185" s="388" t="s">
        <v>10</v>
      </c>
      <c r="F185" s="302" t="s">
        <v>15</v>
      </c>
      <c r="G185">
        <v>64</v>
      </c>
      <c r="H185"/>
      <c r="I185"/>
      <c r="J185"/>
      <c r="K185"/>
      <c r="L185" s="302"/>
      <c r="M185">
        <v>64</v>
      </c>
      <c r="N185">
        <v>1</v>
      </c>
      <c r="O185" s="257">
        <v>64</v>
      </c>
    </row>
    <row r="186" spans="3:15" ht="15">
      <c r="C186" s="266">
        <f t="shared" si="9"/>
        <v>76</v>
      </c>
      <c r="D186" t="s">
        <v>249</v>
      </c>
      <c r="E186" s="388" t="s">
        <v>4</v>
      </c>
      <c r="F186" s="302" t="s">
        <v>39</v>
      </c>
      <c r="G186">
        <v>63</v>
      </c>
      <c r="H186"/>
      <c r="I186"/>
      <c r="J186"/>
      <c r="K186"/>
      <c r="L186" s="302"/>
      <c r="M186">
        <v>63</v>
      </c>
      <c r="N186">
        <v>1</v>
      </c>
      <c r="O186" s="257">
        <v>63</v>
      </c>
    </row>
    <row r="187" spans="3:15" ht="15">
      <c r="C187" s="266">
        <f t="shared" si="9"/>
        <v>76</v>
      </c>
      <c r="D187" t="s">
        <v>427</v>
      </c>
      <c r="E187" s="388" t="s">
        <v>8</v>
      </c>
      <c r="F187" s="302" t="s">
        <v>35</v>
      </c>
      <c r="G187"/>
      <c r="H187">
        <v>63</v>
      </c>
      <c r="I187"/>
      <c r="J187"/>
      <c r="K187"/>
      <c r="L187" s="302"/>
      <c r="M187">
        <v>63</v>
      </c>
      <c r="N187">
        <v>1</v>
      </c>
      <c r="O187" s="257">
        <v>63</v>
      </c>
    </row>
    <row r="188" spans="3:15" ht="15">
      <c r="C188" s="266">
        <f t="shared" si="9"/>
        <v>78</v>
      </c>
      <c r="D188" t="s">
        <v>429</v>
      </c>
      <c r="E188" s="388" t="s">
        <v>8</v>
      </c>
      <c r="F188" s="302" t="s">
        <v>19</v>
      </c>
      <c r="G188"/>
      <c r="H188">
        <v>62</v>
      </c>
      <c r="I188"/>
      <c r="J188"/>
      <c r="K188"/>
      <c r="L188" s="302"/>
      <c r="M188">
        <v>62</v>
      </c>
      <c r="N188">
        <v>1</v>
      </c>
      <c r="O188" s="257">
        <v>62</v>
      </c>
    </row>
    <row r="189" spans="3:15" ht="15">
      <c r="C189" s="266">
        <f t="shared" si="9"/>
        <v>79</v>
      </c>
      <c r="D189" t="s">
        <v>431</v>
      </c>
      <c r="E189" s="388" t="s">
        <v>8</v>
      </c>
      <c r="F189" s="302" t="s">
        <v>19</v>
      </c>
      <c r="G189"/>
      <c r="H189">
        <v>61</v>
      </c>
      <c r="I189"/>
      <c r="J189"/>
      <c r="K189"/>
      <c r="L189" s="302"/>
      <c r="M189">
        <v>61</v>
      </c>
      <c r="N189">
        <v>1</v>
      </c>
      <c r="O189" s="257">
        <v>61</v>
      </c>
    </row>
    <row r="190" spans="3:15" ht="15">
      <c r="C190" s="266">
        <f t="shared" si="9"/>
        <v>79</v>
      </c>
      <c r="D190" t="s">
        <v>100</v>
      </c>
      <c r="E190" s="388" t="s">
        <v>8</v>
      </c>
      <c r="F190" s="302" t="s">
        <v>55</v>
      </c>
      <c r="G190">
        <v>61</v>
      </c>
      <c r="H190"/>
      <c r="I190"/>
      <c r="J190"/>
      <c r="K190"/>
      <c r="L190" s="302"/>
      <c r="M190">
        <v>61</v>
      </c>
      <c r="N190">
        <v>1</v>
      </c>
      <c r="O190" s="257">
        <v>61</v>
      </c>
    </row>
    <row r="191" spans="3:15" ht="15">
      <c r="C191" s="266">
        <f t="shared" si="9"/>
        <v>81</v>
      </c>
      <c r="D191" t="s">
        <v>309</v>
      </c>
      <c r="E191" s="388" t="s">
        <v>10</v>
      </c>
      <c r="F191" s="302" t="s">
        <v>46</v>
      </c>
      <c r="G191">
        <v>59</v>
      </c>
      <c r="H191"/>
      <c r="I191"/>
      <c r="J191"/>
      <c r="K191"/>
      <c r="L191" s="302"/>
      <c r="M191">
        <v>59</v>
      </c>
      <c r="N191">
        <v>1</v>
      </c>
      <c r="O191" s="257">
        <v>59</v>
      </c>
    </row>
    <row r="192" spans="3:15" ht="15">
      <c r="C192" s="266">
        <f t="shared" si="9"/>
        <v>82</v>
      </c>
      <c r="D192" t="s">
        <v>133</v>
      </c>
      <c r="E192" s="388" t="s">
        <v>4</v>
      </c>
      <c r="F192" s="302" t="s">
        <v>15</v>
      </c>
      <c r="G192">
        <v>58</v>
      </c>
      <c r="H192"/>
      <c r="I192"/>
      <c r="J192"/>
      <c r="K192"/>
      <c r="L192" s="302"/>
      <c r="M192">
        <v>58</v>
      </c>
      <c r="N192">
        <v>1</v>
      </c>
      <c r="O192" s="257">
        <v>58</v>
      </c>
    </row>
    <row r="193" spans="2:15" ht="15">
      <c r="C193" s="266">
        <f t="shared" si="9"/>
        <v>83</v>
      </c>
      <c r="D193" t="s">
        <v>310</v>
      </c>
      <c r="E193" s="388" t="s">
        <v>4</v>
      </c>
      <c r="F193" s="302" t="s">
        <v>122</v>
      </c>
      <c r="G193">
        <v>57</v>
      </c>
      <c r="H193"/>
      <c r="I193"/>
      <c r="J193"/>
      <c r="K193"/>
      <c r="L193" s="302"/>
      <c r="M193">
        <v>57</v>
      </c>
      <c r="N193">
        <v>1</v>
      </c>
      <c r="O193" s="257">
        <v>57</v>
      </c>
    </row>
    <row r="194" spans="2:15" ht="15">
      <c r="C194" s="266" t="e">
        <f t="shared" si="9"/>
        <v>#N/A</v>
      </c>
      <c r="D194"/>
      <c r="E194" s="1"/>
      <c r="F194" s="302"/>
      <c r="G194"/>
      <c r="H194"/>
      <c r="I194"/>
      <c r="J194"/>
      <c r="K194"/>
      <c r="L194" s="302"/>
      <c r="M194"/>
      <c r="N194"/>
      <c r="O194" s="257"/>
    </row>
    <row r="195" spans="2:15" ht="15">
      <c r="C195" s="266" t="e">
        <f t="shared" si="9"/>
        <v>#N/A</v>
      </c>
      <c r="D195"/>
      <c r="E195" s="1"/>
      <c r="F195" s="302"/>
      <c r="G195"/>
      <c r="H195"/>
      <c r="I195"/>
      <c r="J195"/>
      <c r="K195"/>
      <c r="L195" s="302"/>
      <c r="M195"/>
      <c r="N195"/>
      <c r="O195" s="257"/>
    </row>
    <row r="196" spans="2:15" ht="15">
      <c r="C196" s="266" t="e">
        <f t="shared" si="9"/>
        <v>#N/A</v>
      </c>
      <c r="D196"/>
      <c r="E196" s="1"/>
      <c r="F196" s="302"/>
      <c r="G196"/>
      <c r="H196"/>
      <c r="I196"/>
      <c r="J196"/>
      <c r="K196"/>
      <c r="L196" s="302"/>
      <c r="M196"/>
      <c r="N196"/>
      <c r="O196" s="257"/>
    </row>
    <row r="197" spans="2:15" ht="15">
      <c r="C197">
        <f t="shared" ref="C197:O197" si="10">COUNTA(C111:C195)</f>
        <v>85</v>
      </c>
      <c r="D197">
        <f t="shared" si="10"/>
        <v>83</v>
      </c>
      <c r="E197">
        <f t="shared" si="10"/>
        <v>83</v>
      </c>
      <c r="F197" s="302">
        <f t="shared" si="10"/>
        <v>83</v>
      </c>
      <c r="G197">
        <f t="shared" si="10"/>
        <v>43</v>
      </c>
      <c r="H197">
        <f t="shared" si="10"/>
        <v>39</v>
      </c>
      <c r="I197">
        <f t="shared" si="10"/>
        <v>21</v>
      </c>
      <c r="J197">
        <f t="shared" si="10"/>
        <v>26</v>
      </c>
      <c r="K197">
        <f t="shared" si="10"/>
        <v>0</v>
      </c>
      <c r="L197" s="302">
        <f t="shared" si="10"/>
        <v>0</v>
      </c>
      <c r="M197">
        <f t="shared" si="10"/>
        <v>83</v>
      </c>
      <c r="N197">
        <f t="shared" si="10"/>
        <v>83</v>
      </c>
      <c r="O197">
        <f t="shared" si="10"/>
        <v>83</v>
      </c>
    </row>
    <row r="198" spans="2:15" ht="15">
      <c r="C198"/>
      <c r="D198"/>
      <c r="E198"/>
      <c r="F198" s="302"/>
      <c r="G198"/>
      <c r="H198"/>
      <c r="I198"/>
      <c r="J198"/>
      <c r="K198"/>
      <c r="L198" s="302"/>
      <c r="M198"/>
      <c r="N198"/>
      <c r="O198"/>
    </row>
    <row r="199" spans="2:15" s="326" customFormat="1" ht="136.5">
      <c r="B199" s="375"/>
      <c r="C199" s="376"/>
      <c r="D199" s="376" t="str">
        <f>D110</f>
        <v>Name</v>
      </c>
      <c r="E199" s="376" t="str">
        <f t="shared" ref="E199:O199" si="11">E110</f>
        <v>Club</v>
      </c>
      <c r="F199" s="377" t="str">
        <f t="shared" si="11"/>
        <v>Age
Class</v>
      </c>
      <c r="G199" s="378" t="str">
        <f t="shared" si="11"/>
        <v>Penrith Beacon</v>
      </c>
      <c r="H199" s="378" t="str">
        <f t="shared" si="11"/>
        <v>Loughrigg (LOC)</v>
      </c>
      <c r="I199" s="378" t="str">
        <f t="shared" si="11"/>
        <v>Lank Rigg (WCOC)</v>
      </c>
      <c r="J199" s="378" t="str">
        <f t="shared" si="11"/>
        <v>Ling Fell (WCOC)</v>
      </c>
      <c r="K199" s="378" t="str">
        <f t="shared" si="11"/>
        <v>Harter Fell (LOC)</v>
      </c>
      <c r="L199" s="379">
        <f t="shared" si="11"/>
        <v>0</v>
      </c>
      <c r="M199" s="378" t="str">
        <f t="shared" si="11"/>
        <v>Galoppen Score</v>
      </c>
      <c r="N199" s="378" t="str">
        <f t="shared" si="11"/>
        <v>Number of Counting Scores</v>
      </c>
      <c r="O199" s="378" t="str">
        <f t="shared" si="11"/>
        <v>Average of Counting Scores</v>
      </c>
    </row>
    <row r="200" spans="2:15" ht="15">
      <c r="B200" s="330" t="s">
        <v>63</v>
      </c>
      <c r="C200" s="266">
        <f>RANK(M200,M$200:M$243)</f>
        <v>1</v>
      </c>
      <c r="D200" t="s">
        <v>58</v>
      </c>
      <c r="E200" t="s">
        <v>4</v>
      </c>
      <c r="F200" s="302" t="s">
        <v>19</v>
      </c>
      <c r="G200">
        <v>98</v>
      </c>
      <c r="H200">
        <v>98</v>
      </c>
      <c r="I200">
        <v>96</v>
      </c>
      <c r="J200" s="1"/>
      <c r="K200"/>
      <c r="L200" s="302"/>
      <c r="M200" s="102">
        <v>292</v>
      </c>
      <c r="N200" s="102">
        <v>3</v>
      </c>
      <c r="O200" s="101">
        <v>97.333333333333329</v>
      </c>
    </row>
    <row r="201" spans="2:15" ht="15">
      <c r="B201" s="330"/>
      <c r="C201" s="266">
        <f>RANK(M201,M$200:M$243)</f>
        <v>2</v>
      </c>
      <c r="D201" t="s">
        <v>53</v>
      </c>
      <c r="E201" t="s">
        <v>8</v>
      </c>
      <c r="F201" s="302" t="s">
        <v>42</v>
      </c>
      <c r="G201">
        <v>96</v>
      </c>
      <c r="H201">
        <v>92</v>
      </c>
      <c r="I201"/>
      <c r="J201" s="1">
        <v>98</v>
      </c>
      <c r="K201" s="1"/>
      <c r="L201" s="339"/>
      <c r="M201" s="102">
        <v>286</v>
      </c>
      <c r="N201" s="102">
        <v>3</v>
      </c>
      <c r="O201" s="101">
        <v>95.333333333333329</v>
      </c>
    </row>
    <row r="202" spans="2:15" ht="15">
      <c r="B202" s="330"/>
      <c r="C202" s="266">
        <f t="shared" ref="C202:C229" si="12">RANK(M200,M$178:M$243)</f>
        <v>1</v>
      </c>
      <c r="D202" t="s">
        <v>133</v>
      </c>
      <c r="E202" t="s">
        <v>4</v>
      </c>
      <c r="F202" s="302" t="s">
        <v>15</v>
      </c>
      <c r="G202"/>
      <c r="H202">
        <v>90</v>
      </c>
      <c r="I202">
        <v>98</v>
      </c>
      <c r="J202" s="1">
        <v>97</v>
      </c>
      <c r="K202" s="1"/>
      <c r="L202" s="339"/>
      <c r="M202" s="102">
        <v>285</v>
      </c>
      <c r="N202" s="102">
        <v>3</v>
      </c>
      <c r="O202" s="101">
        <v>95</v>
      </c>
    </row>
    <row r="203" spans="2:15" ht="15">
      <c r="B203" s="330"/>
      <c r="C203" s="266">
        <f t="shared" si="12"/>
        <v>2</v>
      </c>
      <c r="D203" t="s">
        <v>97</v>
      </c>
      <c r="E203" t="s">
        <v>10</v>
      </c>
      <c r="F203" s="302" t="s">
        <v>65</v>
      </c>
      <c r="G203">
        <v>90</v>
      </c>
      <c r="H203">
        <v>85</v>
      </c>
      <c r="I203"/>
      <c r="J203">
        <v>94</v>
      </c>
      <c r="K203"/>
      <c r="L203" s="302"/>
      <c r="M203" s="102">
        <v>269</v>
      </c>
      <c r="N203" s="102">
        <v>3</v>
      </c>
      <c r="O203" s="101">
        <v>89.666666666666671</v>
      </c>
    </row>
    <row r="204" spans="2:15" ht="15">
      <c r="B204" s="330"/>
      <c r="C204" s="266">
        <f t="shared" si="12"/>
        <v>3</v>
      </c>
      <c r="D204" t="s">
        <v>180</v>
      </c>
      <c r="E204" t="s">
        <v>8</v>
      </c>
      <c r="F204" s="302" t="s">
        <v>46</v>
      </c>
      <c r="G204">
        <v>76</v>
      </c>
      <c r="H204">
        <v>83</v>
      </c>
      <c r="I204" s="1">
        <v>94</v>
      </c>
      <c r="J204" s="1"/>
      <c r="K204" s="1"/>
      <c r="L204" s="302"/>
      <c r="M204" s="102">
        <v>253</v>
      </c>
      <c r="N204" s="102">
        <v>3</v>
      </c>
      <c r="O204" s="101">
        <v>84.333333333333329</v>
      </c>
    </row>
    <row r="205" spans="2:15" ht="15">
      <c r="B205" s="330"/>
      <c r="C205" s="266">
        <f t="shared" si="12"/>
        <v>4</v>
      </c>
      <c r="D205" t="s">
        <v>66</v>
      </c>
      <c r="E205" t="s">
        <v>4</v>
      </c>
      <c r="F205" s="302" t="s">
        <v>19</v>
      </c>
      <c r="G205"/>
      <c r="H205"/>
      <c r="I205">
        <v>99</v>
      </c>
      <c r="J205" s="1">
        <v>99</v>
      </c>
      <c r="K205" s="1"/>
      <c r="L205" s="302"/>
      <c r="M205" s="102">
        <v>198</v>
      </c>
      <c r="N205" s="102">
        <v>2</v>
      </c>
      <c r="O205" s="101">
        <v>99</v>
      </c>
    </row>
    <row r="206" spans="2:15" ht="15">
      <c r="B206" s="330"/>
      <c r="C206" s="266">
        <f t="shared" si="12"/>
        <v>5</v>
      </c>
      <c r="D206" t="s">
        <v>96</v>
      </c>
      <c r="E206" t="s">
        <v>8</v>
      </c>
      <c r="F206" s="302" t="s">
        <v>65</v>
      </c>
      <c r="G206">
        <v>99</v>
      </c>
      <c r="H206">
        <v>88</v>
      </c>
      <c r="I206"/>
      <c r="J206" s="1"/>
      <c r="K206"/>
      <c r="L206" s="302"/>
      <c r="M206" s="102">
        <v>187</v>
      </c>
      <c r="N206" s="102">
        <v>2</v>
      </c>
      <c r="O206" s="101">
        <v>93.5</v>
      </c>
    </row>
    <row r="207" spans="2:15" ht="15">
      <c r="B207" s="330"/>
      <c r="C207" s="266">
        <f t="shared" si="12"/>
        <v>6</v>
      </c>
      <c r="D207" t="s">
        <v>93</v>
      </c>
      <c r="E207" t="s">
        <v>4</v>
      </c>
      <c r="F207" s="302" t="s">
        <v>55</v>
      </c>
      <c r="G207">
        <v>91</v>
      </c>
      <c r="H207">
        <v>95</v>
      </c>
      <c r="I207"/>
      <c r="J207"/>
      <c r="K207" s="1"/>
      <c r="L207" s="302"/>
      <c r="M207" s="102">
        <v>186</v>
      </c>
      <c r="N207" s="102">
        <v>2</v>
      </c>
      <c r="O207">
        <v>93</v>
      </c>
    </row>
    <row r="208" spans="2:15" ht="15">
      <c r="B208" s="330"/>
      <c r="C208" s="266">
        <f t="shared" si="12"/>
        <v>7</v>
      </c>
      <c r="D208" t="s">
        <v>434</v>
      </c>
      <c r="E208" t="s">
        <v>8</v>
      </c>
      <c r="F208" s="302" t="s">
        <v>42</v>
      </c>
      <c r="G208"/>
      <c r="H208">
        <v>94</v>
      </c>
      <c r="I208"/>
      <c r="J208">
        <v>89</v>
      </c>
      <c r="K208"/>
      <c r="L208" s="302"/>
      <c r="M208" s="102">
        <v>183</v>
      </c>
      <c r="N208" s="102">
        <v>2</v>
      </c>
      <c r="O208">
        <v>91.5</v>
      </c>
    </row>
    <row r="209" spans="2:15" ht="15">
      <c r="B209" s="330"/>
      <c r="C209" s="266">
        <f t="shared" si="12"/>
        <v>8</v>
      </c>
      <c r="D209" t="s">
        <v>438</v>
      </c>
      <c r="E209" t="s">
        <v>8</v>
      </c>
      <c r="F209" s="302" t="s">
        <v>104</v>
      </c>
      <c r="G209"/>
      <c r="H209">
        <v>87</v>
      </c>
      <c r="I209"/>
      <c r="J209">
        <v>90</v>
      </c>
      <c r="K209"/>
      <c r="L209" s="302"/>
      <c r="M209" s="102">
        <v>177</v>
      </c>
      <c r="N209" s="102">
        <v>2</v>
      </c>
      <c r="O209">
        <v>88.5</v>
      </c>
    </row>
    <row r="210" spans="2:15" ht="15">
      <c r="B210" s="330"/>
      <c r="C210" s="266">
        <f t="shared" si="12"/>
        <v>9</v>
      </c>
      <c r="D210" t="s">
        <v>98</v>
      </c>
      <c r="E210" t="s">
        <v>10</v>
      </c>
      <c r="F210" s="302" t="s">
        <v>104</v>
      </c>
      <c r="G210">
        <v>83</v>
      </c>
      <c r="H210"/>
      <c r="I210"/>
      <c r="J210" s="1">
        <v>91</v>
      </c>
      <c r="K210" s="1"/>
      <c r="L210" s="339"/>
      <c r="M210" s="102">
        <v>174</v>
      </c>
      <c r="N210" s="102">
        <v>2</v>
      </c>
      <c r="O210" s="101">
        <v>87</v>
      </c>
    </row>
    <row r="211" spans="2:15" ht="15">
      <c r="B211" s="330"/>
      <c r="C211" s="266">
        <f t="shared" si="12"/>
        <v>10</v>
      </c>
      <c r="D211" t="s">
        <v>298</v>
      </c>
      <c r="E211" t="s">
        <v>8</v>
      </c>
      <c r="F211" s="302" t="s">
        <v>42</v>
      </c>
      <c r="G211">
        <v>86</v>
      </c>
      <c r="H211">
        <v>86</v>
      </c>
      <c r="I211"/>
      <c r="J211"/>
      <c r="K211"/>
      <c r="L211" s="302"/>
      <c r="M211" s="102">
        <v>172</v>
      </c>
      <c r="N211" s="102">
        <v>2</v>
      </c>
      <c r="O211">
        <v>86</v>
      </c>
    </row>
    <row r="212" spans="2:15" ht="15">
      <c r="B212" s="330"/>
      <c r="C212" s="266">
        <f t="shared" si="12"/>
        <v>11</v>
      </c>
      <c r="D212" t="s">
        <v>126</v>
      </c>
      <c r="E212" t="s">
        <v>10</v>
      </c>
      <c r="F212" s="302" t="s">
        <v>35</v>
      </c>
      <c r="G212">
        <v>88</v>
      </c>
      <c r="H212">
        <v>84</v>
      </c>
      <c r="I212"/>
      <c r="J212" s="1"/>
      <c r="K212"/>
      <c r="L212" s="339"/>
      <c r="M212" s="102">
        <v>172</v>
      </c>
      <c r="N212" s="102">
        <v>2</v>
      </c>
      <c r="O212" s="101">
        <v>86</v>
      </c>
    </row>
    <row r="213" spans="2:15" ht="15">
      <c r="B213" s="330"/>
      <c r="C213" s="266">
        <f t="shared" si="12"/>
        <v>12</v>
      </c>
      <c r="D213" t="s">
        <v>99</v>
      </c>
      <c r="E213" t="s">
        <v>10</v>
      </c>
      <c r="F213" s="302" t="s">
        <v>104</v>
      </c>
      <c r="G213">
        <v>74</v>
      </c>
      <c r="H213"/>
      <c r="I213"/>
      <c r="J213">
        <v>87</v>
      </c>
      <c r="K213"/>
      <c r="L213" s="302"/>
      <c r="M213" s="102">
        <v>161</v>
      </c>
      <c r="N213" s="102">
        <v>2</v>
      </c>
      <c r="O213">
        <v>80.5</v>
      </c>
    </row>
    <row r="214" spans="2:15" ht="15">
      <c r="B214" s="330"/>
      <c r="C214" s="266">
        <f t="shared" si="12"/>
        <v>12</v>
      </c>
      <c r="D214" t="s">
        <v>306</v>
      </c>
      <c r="E214" t="s">
        <v>10</v>
      </c>
      <c r="F214" s="302" t="s">
        <v>42</v>
      </c>
      <c r="G214"/>
      <c r="H214">
        <v>99</v>
      </c>
      <c r="I214"/>
      <c r="J214" s="1"/>
      <c r="K214" s="1"/>
      <c r="L214" s="339"/>
      <c r="M214" s="102">
        <v>99</v>
      </c>
      <c r="N214" s="102">
        <v>1</v>
      </c>
      <c r="O214" s="101">
        <v>99</v>
      </c>
    </row>
    <row r="215" spans="2:15" ht="15">
      <c r="B215" s="330"/>
      <c r="C215" s="266">
        <f t="shared" si="12"/>
        <v>14</v>
      </c>
      <c r="D215" t="s">
        <v>432</v>
      </c>
      <c r="E215" t="s">
        <v>8</v>
      </c>
      <c r="F215" s="302" t="s">
        <v>42</v>
      </c>
      <c r="G215"/>
      <c r="H215">
        <v>97</v>
      </c>
      <c r="I215"/>
      <c r="J215"/>
      <c r="K215"/>
      <c r="L215" s="302"/>
      <c r="M215" s="102">
        <v>97</v>
      </c>
      <c r="N215" s="102">
        <v>1</v>
      </c>
      <c r="O215">
        <v>97</v>
      </c>
    </row>
    <row r="216" spans="2:15" ht="15">
      <c r="B216" s="330"/>
      <c r="C216" s="266">
        <f t="shared" si="12"/>
        <v>15</v>
      </c>
      <c r="D216" t="s">
        <v>54</v>
      </c>
      <c r="E216" t="s">
        <v>10</v>
      </c>
      <c r="F216" s="302" t="s">
        <v>104</v>
      </c>
      <c r="G216">
        <v>97</v>
      </c>
      <c r="H216"/>
      <c r="I216"/>
      <c r="J216" s="1"/>
      <c r="K216" s="1"/>
      <c r="L216" s="339"/>
      <c r="M216" s="102">
        <v>97</v>
      </c>
      <c r="N216" s="102">
        <v>1</v>
      </c>
      <c r="O216" s="101">
        <v>97</v>
      </c>
    </row>
    <row r="217" spans="2:15" ht="15">
      <c r="B217" s="330"/>
      <c r="C217" s="266">
        <f t="shared" si="12"/>
        <v>16</v>
      </c>
      <c r="D217" t="s">
        <v>427</v>
      </c>
      <c r="E217" t="s">
        <v>8</v>
      </c>
      <c r="F217" s="302" t="s">
        <v>35</v>
      </c>
      <c r="G217"/>
      <c r="H217"/>
      <c r="I217">
        <v>97</v>
      </c>
      <c r="J217" s="1"/>
      <c r="K217" s="1"/>
      <c r="L217" s="302"/>
      <c r="M217" s="102">
        <v>97</v>
      </c>
      <c r="N217" s="102">
        <v>1</v>
      </c>
      <c r="O217" s="101">
        <v>97</v>
      </c>
    </row>
    <row r="218" spans="2:15" ht="15">
      <c r="B218" s="330"/>
      <c r="C218" s="266">
        <f t="shared" si="12"/>
        <v>16</v>
      </c>
      <c r="D218" t="s">
        <v>161</v>
      </c>
      <c r="E218" t="s">
        <v>4</v>
      </c>
      <c r="F218" s="302" t="s">
        <v>15</v>
      </c>
      <c r="G218"/>
      <c r="H218"/>
      <c r="I218"/>
      <c r="J218">
        <v>96</v>
      </c>
      <c r="K218"/>
      <c r="L218" s="302"/>
      <c r="M218" s="102">
        <v>96</v>
      </c>
      <c r="N218" s="102">
        <v>1</v>
      </c>
      <c r="O218">
        <v>96</v>
      </c>
    </row>
    <row r="219" spans="2:15" ht="15">
      <c r="B219" s="330"/>
      <c r="C219" s="266">
        <f t="shared" si="12"/>
        <v>16</v>
      </c>
      <c r="D219" t="s">
        <v>433</v>
      </c>
      <c r="E219" t="s">
        <v>10</v>
      </c>
      <c r="F219" s="302" t="s">
        <v>65</v>
      </c>
      <c r="G219"/>
      <c r="H219">
        <v>96</v>
      </c>
      <c r="I219"/>
      <c r="J219"/>
      <c r="K219"/>
      <c r="L219" s="302"/>
      <c r="M219" s="102">
        <v>96</v>
      </c>
      <c r="N219" s="102">
        <v>1</v>
      </c>
      <c r="O219">
        <v>96</v>
      </c>
    </row>
    <row r="220" spans="2:15" ht="15">
      <c r="B220" s="330"/>
      <c r="C220" s="266">
        <f t="shared" si="12"/>
        <v>19</v>
      </c>
      <c r="D220" t="s">
        <v>450</v>
      </c>
      <c r="E220" t="s">
        <v>451</v>
      </c>
      <c r="F220" s="302" t="s">
        <v>55</v>
      </c>
      <c r="G220"/>
      <c r="H220"/>
      <c r="I220">
        <v>95</v>
      </c>
      <c r="J220" s="1"/>
      <c r="K220"/>
      <c r="L220" s="302"/>
      <c r="M220" s="102">
        <v>95</v>
      </c>
      <c r="N220" s="102">
        <v>1</v>
      </c>
      <c r="O220" s="101">
        <v>95</v>
      </c>
    </row>
    <row r="221" spans="2:15" ht="15">
      <c r="B221" s="330"/>
      <c r="C221" s="266">
        <f t="shared" si="12"/>
        <v>19</v>
      </c>
      <c r="D221" t="s">
        <v>84</v>
      </c>
      <c r="E221" t="s">
        <v>4</v>
      </c>
      <c r="F221" s="302" t="s">
        <v>64</v>
      </c>
      <c r="G221"/>
      <c r="H221"/>
      <c r="I221"/>
      <c r="J221">
        <v>95</v>
      </c>
      <c r="K221"/>
      <c r="L221" s="302"/>
      <c r="M221" s="102">
        <v>95</v>
      </c>
      <c r="N221" s="102">
        <v>1</v>
      </c>
      <c r="O221">
        <v>95</v>
      </c>
    </row>
    <row r="222" spans="2:15" ht="15">
      <c r="B222" s="330"/>
      <c r="C222" s="266">
        <f t="shared" si="12"/>
        <v>21</v>
      </c>
      <c r="D222" t="s">
        <v>268</v>
      </c>
      <c r="E222" t="s">
        <v>8</v>
      </c>
      <c r="F222" s="302" t="s">
        <v>60</v>
      </c>
      <c r="G222">
        <v>95</v>
      </c>
      <c r="H222"/>
      <c r="I222"/>
      <c r="J222"/>
      <c r="K222"/>
      <c r="L222" s="302"/>
      <c r="M222" s="102">
        <v>95</v>
      </c>
      <c r="N222" s="102">
        <v>1</v>
      </c>
      <c r="O222" s="101">
        <v>95</v>
      </c>
    </row>
    <row r="223" spans="2:15" ht="15">
      <c r="B223" s="330"/>
      <c r="C223" s="266">
        <f t="shared" si="12"/>
        <v>21</v>
      </c>
      <c r="D223" t="s">
        <v>296</v>
      </c>
      <c r="E223" t="s">
        <v>10</v>
      </c>
      <c r="F223" s="302" t="s">
        <v>42</v>
      </c>
      <c r="G223">
        <v>94</v>
      </c>
      <c r="H223"/>
      <c r="I223"/>
      <c r="J223"/>
      <c r="K223"/>
      <c r="L223" s="302"/>
      <c r="M223" s="102">
        <v>94</v>
      </c>
      <c r="N223" s="102">
        <v>1</v>
      </c>
      <c r="O223">
        <v>94</v>
      </c>
    </row>
    <row r="224" spans="2:15" ht="15">
      <c r="B224" s="330"/>
      <c r="C224" s="266">
        <f t="shared" si="12"/>
        <v>21</v>
      </c>
      <c r="D224" t="s">
        <v>493</v>
      </c>
      <c r="E224" t="s">
        <v>8</v>
      </c>
      <c r="F224" s="302" t="s">
        <v>42</v>
      </c>
      <c r="G224"/>
      <c r="H224"/>
      <c r="I224"/>
      <c r="J224">
        <v>93</v>
      </c>
      <c r="K224"/>
      <c r="L224" s="339"/>
      <c r="M224" s="102">
        <v>93</v>
      </c>
      <c r="N224" s="102">
        <v>1</v>
      </c>
      <c r="O224" s="101">
        <v>93</v>
      </c>
    </row>
    <row r="225" spans="2:15" ht="15">
      <c r="B225" s="330"/>
      <c r="C225" s="266">
        <f t="shared" si="12"/>
        <v>24</v>
      </c>
      <c r="D225" t="s">
        <v>435</v>
      </c>
      <c r="E225" t="s">
        <v>4</v>
      </c>
      <c r="F225" s="302" t="s">
        <v>32</v>
      </c>
      <c r="G225"/>
      <c r="H225">
        <v>93</v>
      </c>
      <c r="I225"/>
      <c r="J225"/>
      <c r="K225"/>
      <c r="L225" s="302"/>
      <c r="M225" s="102">
        <v>93</v>
      </c>
      <c r="N225" s="102">
        <v>1</v>
      </c>
      <c r="O225">
        <v>93</v>
      </c>
    </row>
    <row r="226" spans="2:15" ht="15">
      <c r="B226" s="330"/>
      <c r="C226" s="266">
        <f t="shared" si="12"/>
        <v>25</v>
      </c>
      <c r="D226" t="s">
        <v>297</v>
      </c>
      <c r="E226" t="s">
        <v>10</v>
      </c>
      <c r="F226" s="302" t="s">
        <v>35</v>
      </c>
      <c r="G226">
        <v>93</v>
      </c>
      <c r="H226"/>
      <c r="I226"/>
      <c r="J226"/>
      <c r="K226" s="1"/>
      <c r="L226" s="339"/>
      <c r="M226" s="102">
        <v>93</v>
      </c>
      <c r="N226" s="102">
        <v>1</v>
      </c>
      <c r="O226">
        <v>93</v>
      </c>
    </row>
    <row r="227" spans="2:15" ht="15">
      <c r="B227" s="330"/>
      <c r="C227" s="266">
        <f t="shared" si="12"/>
        <v>25</v>
      </c>
      <c r="D227" t="s">
        <v>494</v>
      </c>
      <c r="E227" t="s">
        <v>4</v>
      </c>
      <c r="F227" s="302" t="s">
        <v>122</v>
      </c>
      <c r="G227"/>
      <c r="H227"/>
      <c r="I227"/>
      <c r="J227">
        <v>92</v>
      </c>
      <c r="K227"/>
      <c r="L227" s="302"/>
      <c r="M227" s="102">
        <v>92</v>
      </c>
      <c r="N227" s="102">
        <v>1</v>
      </c>
      <c r="O227">
        <v>92</v>
      </c>
    </row>
    <row r="228" spans="2:15" ht="15">
      <c r="B228" s="330"/>
      <c r="C228" s="266">
        <f t="shared" si="12"/>
        <v>25</v>
      </c>
      <c r="D228" t="s">
        <v>117</v>
      </c>
      <c r="E228" t="s">
        <v>10</v>
      </c>
      <c r="F228" s="302" t="s">
        <v>68</v>
      </c>
      <c r="G228">
        <v>92</v>
      </c>
      <c r="H228"/>
      <c r="I228"/>
      <c r="J228"/>
      <c r="K228" s="1"/>
      <c r="L228" s="339"/>
      <c r="M228" s="102">
        <v>92</v>
      </c>
      <c r="N228" s="102">
        <v>1</v>
      </c>
      <c r="O228">
        <v>92</v>
      </c>
    </row>
    <row r="229" spans="2:15" ht="15">
      <c r="B229" s="330"/>
      <c r="C229" s="266">
        <f t="shared" si="12"/>
        <v>28</v>
      </c>
      <c r="D229" t="s">
        <v>436</v>
      </c>
      <c r="E229" t="s">
        <v>8</v>
      </c>
      <c r="F229" s="302" t="s">
        <v>55</v>
      </c>
      <c r="G229"/>
      <c r="H229">
        <v>91</v>
      </c>
      <c r="I229"/>
      <c r="J229"/>
      <c r="K229" s="1"/>
      <c r="L229" s="339"/>
      <c r="M229" s="102">
        <v>91</v>
      </c>
      <c r="N229" s="102">
        <v>1</v>
      </c>
      <c r="O229">
        <v>91</v>
      </c>
    </row>
    <row r="230" spans="2:15" ht="15">
      <c r="B230" s="330"/>
      <c r="C230" s="266">
        <f>RANK(M216,M$178:M$243)</f>
        <v>16</v>
      </c>
      <c r="D230" t="s">
        <v>437</v>
      </c>
      <c r="E230" t="s">
        <v>8</v>
      </c>
      <c r="F230" s="302" t="s">
        <v>65</v>
      </c>
      <c r="G230"/>
      <c r="H230">
        <v>89</v>
      </c>
      <c r="I230"/>
      <c r="J230"/>
      <c r="K230"/>
      <c r="L230" s="302"/>
      <c r="M230" s="102">
        <v>89</v>
      </c>
      <c r="N230" s="102">
        <v>1</v>
      </c>
      <c r="O230">
        <v>89</v>
      </c>
    </row>
    <row r="231" spans="2:15" ht="15">
      <c r="B231" s="330"/>
      <c r="C231" s="266">
        <f>RANK(M217,M$178:M$243)</f>
        <v>16</v>
      </c>
      <c r="D231" t="s">
        <v>495</v>
      </c>
      <c r="E231" t="s">
        <v>10</v>
      </c>
      <c r="F231" s="302" t="s">
        <v>42</v>
      </c>
      <c r="G231"/>
      <c r="H231"/>
      <c r="I231"/>
      <c r="J231">
        <v>88</v>
      </c>
      <c r="K231"/>
      <c r="L231" s="339"/>
      <c r="M231" s="102">
        <v>88</v>
      </c>
      <c r="N231" s="102">
        <v>1</v>
      </c>
      <c r="O231">
        <v>88</v>
      </c>
    </row>
    <row r="232" spans="2:15" ht="15">
      <c r="B232" s="330"/>
      <c r="C232" s="266">
        <f t="shared" ref="C232:C245" si="13">RANK(M230,M$178:M$243)</f>
        <v>31</v>
      </c>
      <c r="D232" t="s">
        <v>172</v>
      </c>
      <c r="E232" t="s">
        <v>4</v>
      </c>
      <c r="F232" s="302" t="s">
        <v>42</v>
      </c>
      <c r="G232">
        <v>87</v>
      </c>
      <c r="H232"/>
      <c r="I232"/>
      <c r="J232"/>
      <c r="K232"/>
      <c r="L232" s="302"/>
      <c r="M232" s="102">
        <v>87</v>
      </c>
      <c r="N232" s="102">
        <v>1</v>
      </c>
      <c r="O232">
        <v>87</v>
      </c>
    </row>
    <row r="233" spans="2:15" ht="15">
      <c r="B233" s="330"/>
      <c r="C233" s="266">
        <f t="shared" si="13"/>
        <v>32</v>
      </c>
      <c r="D233" t="s">
        <v>299</v>
      </c>
      <c r="E233" t="s">
        <v>10</v>
      </c>
      <c r="F233" s="302" t="s">
        <v>18</v>
      </c>
      <c r="G233">
        <v>85</v>
      </c>
      <c r="H233"/>
      <c r="I233"/>
      <c r="J233"/>
      <c r="K233" s="1"/>
      <c r="L233" s="302"/>
      <c r="M233" s="102">
        <v>85</v>
      </c>
      <c r="N233" s="102">
        <v>1</v>
      </c>
      <c r="O233">
        <v>85</v>
      </c>
    </row>
    <row r="234" spans="2:15" ht="15">
      <c r="B234" s="330"/>
      <c r="C234" s="266">
        <f t="shared" si="13"/>
        <v>33</v>
      </c>
      <c r="D234" t="s">
        <v>59</v>
      </c>
      <c r="E234" t="s">
        <v>4</v>
      </c>
      <c r="F234" s="302" t="s">
        <v>55</v>
      </c>
      <c r="G234">
        <v>84</v>
      </c>
      <c r="H234"/>
      <c r="I234"/>
      <c r="J234"/>
      <c r="K234"/>
      <c r="L234" s="302"/>
      <c r="M234" s="102">
        <v>84</v>
      </c>
      <c r="N234" s="102">
        <v>1</v>
      </c>
      <c r="O234">
        <v>84</v>
      </c>
    </row>
    <row r="235" spans="2:15" ht="15">
      <c r="B235" s="330"/>
      <c r="C235" s="266">
        <f t="shared" si="13"/>
        <v>34</v>
      </c>
      <c r="D235" t="s">
        <v>248</v>
      </c>
      <c r="E235" s="388" t="s">
        <v>8</v>
      </c>
      <c r="F235" s="390" t="s">
        <v>35</v>
      </c>
      <c r="G235" s="391">
        <v>82</v>
      </c>
      <c r="M235">
        <v>82</v>
      </c>
      <c r="N235">
        <v>1</v>
      </c>
      <c r="O235" s="257">
        <v>82</v>
      </c>
    </row>
    <row r="236" spans="2:15" ht="15">
      <c r="B236" s="330"/>
      <c r="C236" s="266">
        <f t="shared" si="13"/>
        <v>35</v>
      </c>
      <c r="D236" t="s">
        <v>300</v>
      </c>
      <c r="E236" s="388" t="s">
        <v>8</v>
      </c>
      <c r="F236" s="390" t="s">
        <v>19</v>
      </c>
      <c r="G236" s="391">
        <v>81</v>
      </c>
      <c r="M236">
        <v>81</v>
      </c>
      <c r="N236">
        <v>1</v>
      </c>
      <c r="O236" s="257">
        <v>81</v>
      </c>
    </row>
    <row r="237" spans="2:15" ht="15">
      <c r="B237" s="330"/>
      <c r="C237" s="266">
        <f t="shared" si="13"/>
        <v>37</v>
      </c>
      <c r="D237" t="s">
        <v>120</v>
      </c>
      <c r="E237" s="388" t="s">
        <v>10</v>
      </c>
      <c r="F237" s="390" t="s">
        <v>269</v>
      </c>
      <c r="G237" s="391">
        <v>80</v>
      </c>
      <c r="M237">
        <v>80</v>
      </c>
      <c r="N237">
        <v>1</v>
      </c>
      <c r="O237" s="257">
        <v>80</v>
      </c>
    </row>
    <row r="238" spans="2:15" ht="15">
      <c r="B238" s="330"/>
      <c r="C238" s="266">
        <f t="shared" si="13"/>
        <v>38</v>
      </c>
      <c r="D238" t="s">
        <v>301</v>
      </c>
      <c r="E238" s="388" t="s">
        <v>10</v>
      </c>
      <c r="F238" s="390" t="s">
        <v>42</v>
      </c>
      <c r="G238" s="391">
        <v>79</v>
      </c>
      <c r="M238">
        <v>79</v>
      </c>
      <c r="N238">
        <v>1</v>
      </c>
      <c r="O238" s="257">
        <v>79</v>
      </c>
    </row>
    <row r="239" spans="2:15" ht="15">
      <c r="B239" s="330"/>
      <c r="C239" s="266">
        <f t="shared" si="13"/>
        <v>39</v>
      </c>
      <c r="D239" t="s">
        <v>94</v>
      </c>
      <c r="E239" s="388" t="s">
        <v>8</v>
      </c>
      <c r="F239" s="390" t="s">
        <v>68</v>
      </c>
      <c r="G239" s="391">
        <v>78</v>
      </c>
      <c r="M239">
        <v>78</v>
      </c>
      <c r="N239">
        <v>1</v>
      </c>
      <c r="O239" s="257">
        <v>78</v>
      </c>
    </row>
    <row r="240" spans="2:15" ht="15">
      <c r="B240" s="330"/>
      <c r="C240" s="266">
        <f t="shared" si="13"/>
        <v>40</v>
      </c>
      <c r="D240" t="s">
        <v>177</v>
      </c>
      <c r="E240" s="388" t="s">
        <v>4</v>
      </c>
      <c r="F240" s="390" t="s">
        <v>38</v>
      </c>
      <c r="G240" s="391">
        <v>77</v>
      </c>
      <c r="M240">
        <v>77</v>
      </c>
      <c r="N240">
        <v>1</v>
      </c>
      <c r="O240" s="257">
        <v>77</v>
      </c>
    </row>
    <row r="241" spans="2:16" ht="15">
      <c r="B241" s="330"/>
      <c r="C241" s="266">
        <f t="shared" si="13"/>
        <v>41</v>
      </c>
      <c r="D241" t="s">
        <v>302</v>
      </c>
      <c r="E241" s="388" t="s">
        <v>10</v>
      </c>
      <c r="F241" s="390" t="s">
        <v>55</v>
      </c>
      <c r="G241" s="391">
        <v>75</v>
      </c>
      <c r="M241">
        <v>75</v>
      </c>
      <c r="N241">
        <v>1</v>
      </c>
      <c r="O241" s="257">
        <v>75</v>
      </c>
    </row>
    <row r="242" spans="2:16">
      <c r="B242" s="330"/>
      <c r="C242" s="266">
        <f t="shared" si="13"/>
        <v>42</v>
      </c>
    </row>
    <row r="243" spans="2:16">
      <c r="B243" s="330"/>
      <c r="C243" s="266">
        <f t="shared" si="13"/>
        <v>43</v>
      </c>
    </row>
    <row r="244" spans="2:16">
      <c r="B244" s="330"/>
      <c r="C244" s="266" t="e">
        <f t="shared" si="13"/>
        <v>#N/A</v>
      </c>
    </row>
    <row r="245" spans="2:16">
      <c r="B245" s="330"/>
      <c r="C245" s="266" t="e">
        <f t="shared" si="13"/>
        <v>#N/A</v>
      </c>
    </row>
    <row r="246" spans="2:16" ht="15">
      <c r="B246" s="330"/>
      <c r="C246">
        <f>COUNTA(C200:C245)</f>
        <v>46</v>
      </c>
      <c r="D246">
        <f t="shared" ref="D246:O246" si="14">COUNTA(D200:D245)</f>
        <v>42</v>
      </c>
      <c r="E246">
        <f t="shared" si="14"/>
        <v>42</v>
      </c>
      <c r="F246" s="302">
        <f t="shared" si="14"/>
        <v>42</v>
      </c>
      <c r="G246">
        <f t="shared" si="14"/>
        <v>25</v>
      </c>
      <c r="H246">
        <f t="shared" si="14"/>
        <v>17</v>
      </c>
      <c r="I246">
        <f t="shared" si="14"/>
        <v>6</v>
      </c>
      <c r="J246">
        <f t="shared" si="14"/>
        <v>13</v>
      </c>
      <c r="K246">
        <f t="shared" si="14"/>
        <v>0</v>
      </c>
      <c r="L246" s="302">
        <f t="shared" si="14"/>
        <v>0</v>
      </c>
      <c r="M246">
        <f t="shared" si="14"/>
        <v>42</v>
      </c>
      <c r="N246">
        <f t="shared" si="14"/>
        <v>42</v>
      </c>
      <c r="O246">
        <f t="shared" si="14"/>
        <v>42</v>
      </c>
    </row>
    <row r="247" spans="2:16" ht="15">
      <c r="B247" s="330"/>
      <c r="C247"/>
    </row>
    <row r="248" spans="2:16" ht="160.5">
      <c r="B248" s="369"/>
      <c r="C248" s="370"/>
      <c r="D248" s="371" t="str">
        <f>D199</f>
        <v>Name</v>
      </c>
      <c r="E248" s="371" t="str">
        <f t="shared" ref="E248:O248" si="15">E199</f>
        <v>Club</v>
      </c>
      <c r="F248" s="372" t="str">
        <f t="shared" si="15"/>
        <v>Age
Class</v>
      </c>
      <c r="G248" s="373" t="str">
        <f t="shared" si="15"/>
        <v>Penrith Beacon</v>
      </c>
      <c r="H248" s="373" t="str">
        <f t="shared" si="15"/>
        <v>Loughrigg (LOC)</v>
      </c>
      <c r="I248" s="373" t="str">
        <f t="shared" si="15"/>
        <v>Lank Rigg (WCOC)</v>
      </c>
      <c r="J248" s="373" t="str">
        <f t="shared" si="15"/>
        <v>Ling Fell (WCOC)</v>
      </c>
      <c r="K248" s="373" t="str">
        <f t="shared" si="15"/>
        <v>Harter Fell (LOC)</v>
      </c>
      <c r="L248" s="374">
        <f t="shared" si="15"/>
        <v>0</v>
      </c>
      <c r="M248" s="373" t="str">
        <f t="shared" si="15"/>
        <v>Galoppen Score</v>
      </c>
      <c r="N248" s="373" t="str">
        <f t="shared" si="15"/>
        <v>Number of Counting Scores</v>
      </c>
      <c r="O248" s="373" t="str">
        <f t="shared" si="15"/>
        <v>Average of Counting Scores</v>
      </c>
      <c r="P248" s="326"/>
    </row>
    <row r="249" spans="2:16" ht="15">
      <c r="B249" s="331" t="s">
        <v>440</v>
      </c>
      <c r="C249" s="266">
        <f>RANK(M249,M$249:M$263)</f>
        <v>1</v>
      </c>
      <c r="D249" s="288" t="s">
        <v>439</v>
      </c>
      <c r="E249" s="288" t="s">
        <v>8</v>
      </c>
      <c r="F249" s="336" t="s">
        <v>38</v>
      </c>
      <c r="G249" s="290"/>
      <c r="H249" s="288">
        <v>99</v>
      </c>
      <c r="I249"/>
      <c r="J249"/>
      <c r="K249"/>
      <c r="L249" s="302"/>
      <c r="M249" s="102">
        <f>IFERROR(LARGE($E249:$J249,1),0)+IFERROR(LARGE($E249:$J249,2),0)+IFERROR(LARGE($E249:$J249,3),0)+IFERROR(LARGE($E249:$J249,4),0)</f>
        <v>99</v>
      </c>
      <c r="N249" s="102">
        <f>IF(COUNT(G249:L249)&gt;4,4,COUNT(G249:L249))</f>
        <v>1</v>
      </c>
      <c r="O249" s="101">
        <f>M249/N249</f>
        <v>99</v>
      </c>
    </row>
    <row r="250" spans="2:16" ht="15">
      <c r="B250" s="331"/>
      <c r="C250" s="266">
        <f t="shared" ref="C250:C263" si="16">RANK(M250,M$249:M$263)</f>
        <v>2</v>
      </c>
      <c r="D250" s="288" t="s">
        <v>99</v>
      </c>
      <c r="E250" s="288" t="s">
        <v>10</v>
      </c>
      <c r="F250" s="336" t="s">
        <v>104</v>
      </c>
      <c r="G250" s="290"/>
      <c r="H250" s="288">
        <v>98</v>
      </c>
      <c r="I250"/>
      <c r="J250"/>
      <c r="K250"/>
      <c r="L250" s="302"/>
      <c r="M250" s="102">
        <f>IFERROR(LARGE($E250:$J250,1),0)+IFERROR(LARGE($E250:$J250,2),0)+IFERROR(LARGE($E250:$J250,3),0)+IFERROR(LARGE($E250:$J250,4),0)</f>
        <v>98</v>
      </c>
      <c r="N250" s="102">
        <f>IF(COUNT(G250:L250)&gt;4,4,COUNT(G250:L250))</f>
        <v>1</v>
      </c>
      <c r="O250" s="101">
        <f>M250/N250</f>
        <v>98</v>
      </c>
    </row>
    <row r="251" spans="2:16">
      <c r="B251" s="331"/>
      <c r="C251" s="266" t="e">
        <f t="shared" si="16"/>
        <v>#N/A</v>
      </c>
    </row>
    <row r="252" spans="2:16">
      <c r="B252" s="331"/>
      <c r="C252" s="266" t="e">
        <f t="shared" si="16"/>
        <v>#N/A</v>
      </c>
    </row>
    <row r="253" spans="2:16">
      <c r="B253" s="331"/>
      <c r="C253" s="266" t="e">
        <f t="shared" si="16"/>
        <v>#N/A</v>
      </c>
    </row>
    <row r="254" spans="2:16">
      <c r="B254" s="331"/>
      <c r="C254" s="266" t="e">
        <f t="shared" si="16"/>
        <v>#N/A</v>
      </c>
    </row>
    <row r="255" spans="2:16">
      <c r="B255" s="331"/>
      <c r="C255" s="266" t="e">
        <f t="shared" si="16"/>
        <v>#N/A</v>
      </c>
    </row>
    <row r="256" spans="2:16">
      <c r="B256" s="331"/>
      <c r="C256" s="266" t="e">
        <f t="shared" si="16"/>
        <v>#N/A</v>
      </c>
    </row>
    <row r="257" spans="2:15">
      <c r="B257" s="331"/>
      <c r="C257" s="266" t="e">
        <f t="shared" si="16"/>
        <v>#N/A</v>
      </c>
    </row>
    <row r="258" spans="2:15">
      <c r="B258" s="331"/>
      <c r="C258" s="266" t="e">
        <f t="shared" si="16"/>
        <v>#N/A</v>
      </c>
    </row>
    <row r="259" spans="2:15">
      <c r="B259" s="331"/>
      <c r="C259" s="266" t="e">
        <f t="shared" si="16"/>
        <v>#N/A</v>
      </c>
    </row>
    <row r="260" spans="2:15">
      <c r="B260" s="331"/>
      <c r="C260" s="266" t="e">
        <f t="shared" si="16"/>
        <v>#N/A</v>
      </c>
    </row>
    <row r="261" spans="2:15">
      <c r="B261" s="331"/>
      <c r="C261" s="266" t="e">
        <f t="shared" si="16"/>
        <v>#N/A</v>
      </c>
    </row>
    <row r="262" spans="2:15">
      <c r="B262" s="331"/>
      <c r="C262" s="266" t="e">
        <f t="shared" si="16"/>
        <v>#N/A</v>
      </c>
    </row>
    <row r="263" spans="2:15">
      <c r="B263" s="331"/>
      <c r="C263" s="266" t="e">
        <f t="shared" si="16"/>
        <v>#N/A</v>
      </c>
    </row>
    <row r="264" spans="2:15">
      <c r="C264" s="266"/>
    </row>
    <row r="265" spans="2:15" s="347" customFormat="1" ht="105" customHeight="1">
      <c r="B265" s="358"/>
      <c r="C265" s="359"/>
      <c r="D265" s="360" t="str">
        <f>D248</f>
        <v>Name</v>
      </c>
      <c r="E265" s="360" t="str">
        <f t="shared" ref="E265:O265" si="17">E248</f>
        <v>Club</v>
      </c>
      <c r="F265" s="361" t="str">
        <f t="shared" si="17"/>
        <v>Age
Class</v>
      </c>
      <c r="G265" s="362" t="str">
        <f t="shared" si="17"/>
        <v>Penrith Beacon</v>
      </c>
      <c r="H265" s="362" t="str">
        <f t="shared" si="17"/>
        <v>Loughrigg (LOC)</v>
      </c>
      <c r="I265" s="362" t="str">
        <f t="shared" si="17"/>
        <v>Lank Rigg (WCOC)</v>
      </c>
      <c r="J265" s="362" t="str">
        <f t="shared" si="17"/>
        <v>Ling Fell (WCOC)</v>
      </c>
      <c r="K265" s="362" t="str">
        <f t="shared" si="17"/>
        <v>Harter Fell (LOC)</v>
      </c>
      <c r="L265" s="363">
        <f t="shared" si="17"/>
        <v>0</v>
      </c>
      <c r="M265" s="362" t="str">
        <f t="shared" si="17"/>
        <v>Galoppen Score</v>
      </c>
      <c r="N265" s="362" t="str">
        <f t="shared" si="17"/>
        <v>Number of Counting Scores</v>
      </c>
      <c r="O265" s="362" t="str">
        <f t="shared" si="17"/>
        <v>Average of Counting Scores</v>
      </c>
    </row>
    <row r="266" spans="2:15" ht="15">
      <c r="B266" s="329" t="s">
        <v>111</v>
      </c>
      <c r="C266" s="266">
        <f t="shared" ref="C266:C280" si="18">RANK(M266,M$266:M$283)</f>
        <v>1</v>
      </c>
      <c r="D266" t="s">
        <v>169</v>
      </c>
      <c r="E266" t="s">
        <v>4</v>
      </c>
      <c r="F266" s="302" t="s">
        <v>62</v>
      </c>
      <c r="G266">
        <v>98</v>
      </c>
      <c r="H266">
        <v>99</v>
      </c>
      <c r="I266">
        <v>99</v>
      </c>
      <c r="J266">
        <v>99</v>
      </c>
      <c r="K266" s="1"/>
      <c r="L266" s="302"/>
      <c r="M266" s="102">
        <v>395</v>
      </c>
      <c r="N266" s="102">
        <v>4</v>
      </c>
      <c r="O266" s="101">
        <v>98.75</v>
      </c>
    </row>
    <row r="267" spans="2:15" ht="15">
      <c r="B267" s="329"/>
      <c r="C267" s="266">
        <f t="shared" si="18"/>
        <v>2</v>
      </c>
      <c r="D267" t="s">
        <v>185</v>
      </c>
      <c r="E267" t="s">
        <v>4</v>
      </c>
      <c r="F267" s="302" t="s">
        <v>62</v>
      </c>
      <c r="G267">
        <v>99</v>
      </c>
      <c r="H267"/>
      <c r="I267"/>
      <c r="J267" s="1"/>
      <c r="K267" s="1"/>
      <c r="L267" s="302"/>
      <c r="M267" s="102">
        <v>99</v>
      </c>
      <c r="N267" s="102">
        <v>1</v>
      </c>
      <c r="O267" s="101">
        <v>99</v>
      </c>
    </row>
    <row r="268" spans="2:15" ht="15">
      <c r="B268" s="329"/>
      <c r="C268" s="266">
        <f t="shared" si="18"/>
        <v>3</v>
      </c>
      <c r="D268" s="288" t="s">
        <v>441</v>
      </c>
      <c r="E268" s="288" t="s">
        <v>4</v>
      </c>
      <c r="F268" s="336" t="s">
        <v>64</v>
      </c>
      <c r="G268" s="290"/>
      <c r="H268" s="288">
        <v>98</v>
      </c>
      <c r="I268"/>
      <c r="J268"/>
      <c r="K268"/>
      <c r="L268" s="302"/>
      <c r="M268" s="102">
        <v>98</v>
      </c>
      <c r="N268" s="102">
        <v>1</v>
      </c>
      <c r="O268" s="101">
        <v>98</v>
      </c>
    </row>
    <row r="269" spans="2:15" ht="15">
      <c r="B269" s="329"/>
      <c r="C269" s="266">
        <f t="shared" si="18"/>
        <v>3</v>
      </c>
      <c r="D269" t="s">
        <v>177</v>
      </c>
      <c r="E269" t="s">
        <v>4</v>
      </c>
      <c r="F269" s="302" t="s">
        <v>38</v>
      </c>
      <c r="G269"/>
      <c r="H269"/>
      <c r="I269"/>
      <c r="J269">
        <v>98</v>
      </c>
      <c r="K269" s="1"/>
      <c r="L269" s="302"/>
      <c r="M269" s="102">
        <v>98</v>
      </c>
      <c r="N269" s="102">
        <v>1</v>
      </c>
      <c r="O269" s="101">
        <v>98</v>
      </c>
    </row>
    <row r="270" spans="2:15" ht="15">
      <c r="B270" s="329"/>
      <c r="C270" s="266">
        <f t="shared" si="18"/>
        <v>5</v>
      </c>
      <c r="D270" t="s">
        <v>84</v>
      </c>
      <c r="E270" t="s">
        <v>4</v>
      </c>
      <c r="F270" s="302" t="s">
        <v>64</v>
      </c>
      <c r="G270">
        <v>97</v>
      </c>
      <c r="H270"/>
      <c r="I270"/>
      <c r="J270"/>
      <c r="K270"/>
      <c r="L270" s="302"/>
      <c r="M270" s="102">
        <v>97</v>
      </c>
      <c r="N270" s="102">
        <v>1</v>
      </c>
      <c r="O270" s="101">
        <v>97</v>
      </c>
    </row>
    <row r="271" spans="2:15" ht="15">
      <c r="B271" s="329"/>
      <c r="C271" s="266">
        <f t="shared" si="18"/>
        <v>6</v>
      </c>
      <c r="D271" t="s">
        <v>259</v>
      </c>
      <c r="E271" s="388" t="s">
        <v>4</v>
      </c>
      <c r="F271" s="302" t="s">
        <v>38</v>
      </c>
      <c r="G271">
        <v>96</v>
      </c>
      <c r="M271">
        <v>96</v>
      </c>
      <c r="N271" s="100">
        <v>1</v>
      </c>
      <c r="O271" s="389">
        <v>96</v>
      </c>
    </row>
    <row r="272" spans="2:15">
      <c r="B272" s="329"/>
      <c r="C272" s="266" t="e">
        <f t="shared" si="18"/>
        <v>#N/A</v>
      </c>
      <c r="N272" s="248"/>
      <c r="O272" s="271"/>
    </row>
    <row r="273" spans="2:15">
      <c r="B273" s="329"/>
      <c r="C273" s="266" t="e">
        <f t="shared" si="18"/>
        <v>#N/A</v>
      </c>
      <c r="N273" s="248"/>
      <c r="O273" s="271"/>
    </row>
    <row r="274" spans="2:15">
      <c r="B274" s="329"/>
      <c r="C274" s="266" t="e">
        <f t="shared" si="18"/>
        <v>#N/A</v>
      </c>
      <c r="N274" s="248"/>
      <c r="O274" s="271"/>
    </row>
    <row r="275" spans="2:15">
      <c r="B275" s="329"/>
      <c r="C275" s="266" t="e">
        <f t="shared" si="18"/>
        <v>#N/A</v>
      </c>
      <c r="N275" s="248"/>
      <c r="O275" s="271"/>
    </row>
    <row r="276" spans="2:15">
      <c r="B276" s="329"/>
      <c r="C276" s="266" t="e">
        <f t="shared" si="18"/>
        <v>#N/A</v>
      </c>
      <c r="N276" s="248"/>
      <c r="O276" s="271"/>
    </row>
    <row r="277" spans="2:15">
      <c r="B277" s="329"/>
      <c r="C277" s="266" t="e">
        <f t="shared" si="18"/>
        <v>#N/A</v>
      </c>
      <c r="N277" s="248"/>
      <c r="O277" s="271"/>
    </row>
    <row r="278" spans="2:15">
      <c r="B278" s="329"/>
      <c r="C278" s="266" t="e">
        <f t="shared" si="18"/>
        <v>#N/A</v>
      </c>
      <c r="N278" s="248"/>
      <c r="O278" s="271"/>
    </row>
    <row r="279" spans="2:15">
      <c r="B279" s="329"/>
      <c r="C279" s="266" t="e">
        <f t="shared" si="18"/>
        <v>#N/A</v>
      </c>
      <c r="N279" s="248"/>
      <c r="O279" s="271"/>
    </row>
    <row r="280" spans="2:15">
      <c r="B280" s="329"/>
      <c r="C280" s="266" t="e">
        <f t="shared" si="18"/>
        <v>#N/A</v>
      </c>
      <c r="N280" s="248"/>
      <c r="O280" s="271"/>
    </row>
    <row r="281" spans="2:15">
      <c r="C281" s="266"/>
      <c r="N281" s="248"/>
      <c r="O281" s="271"/>
    </row>
    <row r="282" spans="2:15" ht="15">
      <c r="C282">
        <f>COUNTA(C266:C281)</f>
        <v>15</v>
      </c>
      <c r="N282" s="248"/>
      <c r="O282" s="271"/>
    </row>
    <row r="283" spans="2:15" ht="97.5">
      <c r="B283" s="258" t="s">
        <v>109</v>
      </c>
      <c r="C283" s="258" t="s">
        <v>110</v>
      </c>
      <c r="D283" s="259" t="s">
        <v>1</v>
      </c>
      <c r="E283" s="258" t="s">
        <v>2</v>
      </c>
      <c r="F283" s="321" t="s">
        <v>108</v>
      </c>
      <c r="G283" s="261" t="str">
        <f>G1</f>
        <v>Penrith Beacon</v>
      </c>
      <c r="H283" s="261" t="str">
        <f t="shared" ref="H283:L283" si="19">H1</f>
        <v>Loughrigg (LOC)</v>
      </c>
      <c r="I283" s="261" t="str">
        <f t="shared" si="19"/>
        <v>Lank Rigg (WCOC)</v>
      </c>
      <c r="J283" s="261" t="str">
        <f t="shared" si="19"/>
        <v>Ling Fell (WCOC)</v>
      </c>
      <c r="K283" s="261" t="str">
        <f t="shared" si="19"/>
        <v>Harter Fell (LOC)</v>
      </c>
      <c r="L283" s="261">
        <f t="shared" si="19"/>
        <v>0</v>
      </c>
      <c r="M283" s="261" t="s">
        <v>85</v>
      </c>
      <c r="N283" s="261" t="s">
        <v>106</v>
      </c>
      <c r="O283" s="262" t="s">
        <v>107</v>
      </c>
    </row>
    <row r="284" spans="2:15" ht="15">
      <c r="B284" s="332" t="s">
        <v>74</v>
      </c>
      <c r="C284" s="266">
        <f>RANK(M284,M$284:M$296)</f>
        <v>1</v>
      </c>
      <c r="D284" s="288" t="s">
        <v>443</v>
      </c>
      <c r="E284" s="342" t="s">
        <v>8</v>
      </c>
      <c r="F284" s="336" t="s">
        <v>71</v>
      </c>
      <c r="G284" s="290"/>
      <c r="H284" s="288">
        <v>98</v>
      </c>
      <c r="I284">
        <v>98</v>
      </c>
      <c r="J284"/>
      <c r="K284"/>
      <c r="L284" s="302"/>
      <c r="M284" s="102">
        <v>196</v>
      </c>
      <c r="N284" s="102">
        <v>2</v>
      </c>
      <c r="O284" s="101">
        <v>98</v>
      </c>
    </row>
    <row r="285" spans="2:15" ht="15">
      <c r="B285" s="332"/>
      <c r="C285" s="266">
        <f t="shared" ref="C285:C296" si="20">RANK(M285,M$284:M$296)</f>
        <v>2</v>
      </c>
      <c r="D285" s="288" t="s">
        <v>448</v>
      </c>
      <c r="E285" s="342" t="s">
        <v>4</v>
      </c>
      <c r="F285" s="336" t="s">
        <v>19</v>
      </c>
      <c r="G285"/>
      <c r="H285"/>
      <c r="I285">
        <v>99</v>
      </c>
      <c r="J285"/>
      <c r="K285"/>
      <c r="L285" s="302"/>
      <c r="M285" s="102">
        <v>99</v>
      </c>
      <c r="N285" s="102">
        <v>1</v>
      </c>
      <c r="O285" s="101">
        <v>99</v>
      </c>
    </row>
    <row r="286" spans="2:15" ht="15">
      <c r="B286" s="332"/>
      <c r="C286" s="266">
        <f t="shared" si="20"/>
        <v>2</v>
      </c>
      <c r="D286" s="288" t="s">
        <v>294</v>
      </c>
      <c r="E286" s="342" t="s">
        <v>11</v>
      </c>
      <c r="F286" s="336" t="s">
        <v>73</v>
      </c>
      <c r="G286" s="288">
        <v>99</v>
      </c>
      <c r="H286" s="288"/>
      <c r="I286"/>
      <c r="J286"/>
      <c r="K286"/>
      <c r="L286" s="302"/>
      <c r="M286" s="102">
        <v>99</v>
      </c>
      <c r="N286" s="102">
        <v>1</v>
      </c>
      <c r="O286" s="101">
        <v>99</v>
      </c>
    </row>
    <row r="287" spans="2:15" ht="15">
      <c r="B287" s="332"/>
      <c r="C287" s="266">
        <f t="shared" si="20"/>
        <v>2</v>
      </c>
      <c r="D287" s="264" t="s">
        <v>442</v>
      </c>
      <c r="E287" s="388" t="s">
        <v>8</v>
      </c>
      <c r="F287" s="270" t="s">
        <v>71</v>
      </c>
      <c r="H287">
        <v>99</v>
      </c>
      <c r="M287">
        <v>99</v>
      </c>
      <c r="N287" s="248">
        <v>1</v>
      </c>
      <c r="O287" s="271">
        <v>99</v>
      </c>
    </row>
    <row r="288" spans="2:15" ht="15">
      <c r="B288" s="332"/>
      <c r="C288" s="266">
        <f t="shared" si="20"/>
        <v>6</v>
      </c>
      <c r="D288" s="288" t="s">
        <v>444</v>
      </c>
      <c r="E288" s="342" t="s">
        <v>10</v>
      </c>
      <c r="F288" s="336" t="s">
        <v>18</v>
      </c>
      <c r="G288" s="290"/>
      <c r="H288" s="288">
        <v>97</v>
      </c>
      <c r="I288"/>
      <c r="J288"/>
      <c r="K288"/>
      <c r="L288" s="302"/>
      <c r="M288" s="102">
        <v>97</v>
      </c>
      <c r="N288" s="102">
        <v>1</v>
      </c>
      <c r="O288" s="101">
        <v>97</v>
      </c>
    </row>
    <row r="289" spans="2:15" ht="15">
      <c r="B289" s="332"/>
      <c r="C289" s="266">
        <f t="shared" si="20"/>
        <v>2</v>
      </c>
      <c r="D289" s="264" t="s">
        <v>499</v>
      </c>
      <c r="E289" s="388" t="s">
        <v>4</v>
      </c>
      <c r="F289" s="270" t="s">
        <v>42</v>
      </c>
      <c r="J289">
        <v>99</v>
      </c>
      <c r="M289">
        <v>99</v>
      </c>
      <c r="N289" s="248">
        <v>1</v>
      </c>
      <c r="O289" s="271">
        <v>99</v>
      </c>
    </row>
    <row r="290" spans="2:15">
      <c r="B290" s="332"/>
      <c r="C290" s="266" t="e">
        <f t="shared" si="20"/>
        <v>#N/A</v>
      </c>
      <c r="N290" s="248"/>
      <c r="O290" s="271"/>
    </row>
    <row r="291" spans="2:15">
      <c r="B291" s="332"/>
      <c r="C291" s="266" t="e">
        <f t="shared" si="20"/>
        <v>#N/A</v>
      </c>
      <c r="N291" s="248"/>
      <c r="O291" s="271"/>
    </row>
    <row r="292" spans="2:15">
      <c r="B292" s="332"/>
      <c r="C292" s="266" t="e">
        <f t="shared" si="20"/>
        <v>#N/A</v>
      </c>
      <c r="N292" s="248"/>
      <c r="O292" s="271"/>
    </row>
    <row r="293" spans="2:15">
      <c r="B293" s="332"/>
      <c r="C293" s="266" t="e">
        <f t="shared" si="20"/>
        <v>#N/A</v>
      </c>
      <c r="N293" s="248"/>
      <c r="O293" s="271"/>
    </row>
    <row r="294" spans="2:15">
      <c r="B294" s="332"/>
      <c r="C294" s="266" t="e">
        <f t="shared" si="20"/>
        <v>#N/A</v>
      </c>
      <c r="N294" s="248"/>
      <c r="O294" s="271"/>
    </row>
    <row r="295" spans="2:15">
      <c r="B295" s="332"/>
      <c r="C295" s="266" t="e">
        <f t="shared" si="20"/>
        <v>#N/A</v>
      </c>
      <c r="N295" s="248"/>
      <c r="O295" s="271"/>
    </row>
    <row r="296" spans="2:15">
      <c r="B296" s="332"/>
      <c r="C296" s="266" t="e">
        <f t="shared" si="20"/>
        <v>#N/A</v>
      </c>
      <c r="N296" s="248"/>
      <c r="O296" s="271"/>
    </row>
    <row r="297" spans="2:15">
      <c r="C297" s="266"/>
      <c r="N297" s="248"/>
      <c r="O297" s="271"/>
    </row>
    <row r="298" spans="2:15" ht="15">
      <c r="C298">
        <f>COUNTA(C284:C297)</f>
        <v>13</v>
      </c>
      <c r="D298" s="248"/>
      <c r="E298" s="272"/>
      <c r="F298" s="322"/>
      <c r="G298" s="273"/>
      <c r="H298" s="249"/>
      <c r="I298" s="249"/>
      <c r="J298" s="249"/>
      <c r="K298" s="249"/>
      <c r="L298" s="303"/>
      <c r="M298" s="249"/>
      <c r="N298" s="248"/>
      <c r="O298" s="271"/>
    </row>
    <row r="299" spans="2:15" ht="97.5">
      <c r="B299" s="364" t="s">
        <v>109</v>
      </c>
      <c r="C299" s="364" t="s">
        <v>110</v>
      </c>
      <c r="D299" s="365" t="s">
        <v>1</v>
      </c>
      <c r="E299" s="364" t="s">
        <v>2</v>
      </c>
      <c r="F299" s="366" t="s">
        <v>108</v>
      </c>
      <c r="G299" s="367" t="str">
        <f>G1</f>
        <v>Penrith Beacon</v>
      </c>
      <c r="H299" s="367" t="str">
        <f t="shared" ref="H299:L299" si="21">H1</f>
        <v>Loughrigg (LOC)</v>
      </c>
      <c r="I299" s="367" t="str">
        <f t="shared" si="21"/>
        <v>Lank Rigg (WCOC)</v>
      </c>
      <c r="J299" s="367" t="str">
        <f t="shared" si="21"/>
        <v>Ling Fell (WCOC)</v>
      </c>
      <c r="K299" s="367" t="str">
        <f t="shared" si="21"/>
        <v>Harter Fell (LOC)</v>
      </c>
      <c r="L299" s="367">
        <f t="shared" si="21"/>
        <v>0</v>
      </c>
      <c r="M299" s="367" t="s">
        <v>85</v>
      </c>
      <c r="N299" s="367" t="s">
        <v>106</v>
      </c>
      <c r="O299" s="368" t="s">
        <v>107</v>
      </c>
    </row>
    <row r="300" spans="2:15" ht="15">
      <c r="B300" s="333" t="s">
        <v>79</v>
      </c>
      <c r="C300" s="266">
        <f>_xlfn.RANK.EQ(M300,M$300:M$315)</f>
        <v>1</v>
      </c>
      <c r="D300" s="288" t="s">
        <v>267</v>
      </c>
      <c r="E300" s="288" t="s">
        <v>8</v>
      </c>
      <c r="F300" s="336" t="s">
        <v>13</v>
      </c>
      <c r="G300">
        <v>99</v>
      </c>
      <c r="H300"/>
      <c r="I300" s="102"/>
      <c r="J300" s="102"/>
      <c r="K300" s="101"/>
      <c r="L300" s="340"/>
      <c r="M300">
        <v>99</v>
      </c>
      <c r="N300">
        <v>1</v>
      </c>
      <c r="O300" s="257">
        <v>99</v>
      </c>
    </row>
    <row r="301" spans="2:15" ht="15">
      <c r="B301" s="333"/>
      <c r="C301" s="266">
        <f t="shared" ref="C301:C315" si="22">_xlfn.RANK.EQ(M301,M$300:M$315)</f>
        <v>1</v>
      </c>
      <c r="D301" s="288" t="s">
        <v>445</v>
      </c>
      <c r="E301" s="288" t="s">
        <v>4</v>
      </c>
      <c r="F301" s="336" t="s">
        <v>81</v>
      </c>
      <c r="G301" s="289"/>
      <c r="H301" s="288">
        <v>99</v>
      </c>
      <c r="I301"/>
      <c r="J301"/>
      <c r="K301" s="102"/>
      <c r="L301" s="341"/>
      <c r="M301">
        <v>99</v>
      </c>
      <c r="N301">
        <v>1</v>
      </c>
      <c r="O301" s="257">
        <v>99</v>
      </c>
    </row>
    <row r="302" spans="2:15" ht="15">
      <c r="B302" s="333"/>
      <c r="C302" s="266">
        <f t="shared" si="22"/>
        <v>4</v>
      </c>
      <c r="D302" s="288" t="s">
        <v>285</v>
      </c>
      <c r="E302" s="288" t="s">
        <v>4</v>
      </c>
      <c r="F302" s="336" t="s">
        <v>82</v>
      </c>
      <c r="G302">
        <v>97</v>
      </c>
      <c r="H302"/>
      <c r="I302" s="102"/>
      <c r="J302" s="102"/>
      <c r="K302" s="101"/>
      <c r="L302" s="340"/>
      <c r="M302">
        <v>97</v>
      </c>
      <c r="N302">
        <v>1</v>
      </c>
      <c r="O302" s="257">
        <v>97</v>
      </c>
    </row>
    <row r="303" spans="2:15" ht="15">
      <c r="B303" s="333"/>
      <c r="C303" s="266">
        <f t="shared" si="22"/>
        <v>6</v>
      </c>
      <c r="D303" s="288" t="s">
        <v>260</v>
      </c>
      <c r="E303" s="288" t="s">
        <v>4</v>
      </c>
      <c r="F303" s="336" t="s">
        <v>82</v>
      </c>
      <c r="G303">
        <v>95</v>
      </c>
      <c r="H303"/>
      <c r="I303" s="102"/>
      <c r="J303" s="102"/>
      <c r="K303" s="101"/>
      <c r="L303" s="340"/>
      <c r="M303">
        <v>95</v>
      </c>
      <c r="N303">
        <v>1</v>
      </c>
      <c r="O303" s="257">
        <v>95</v>
      </c>
    </row>
    <row r="304" spans="2:15" ht="15">
      <c r="B304" s="333"/>
      <c r="C304" s="266">
        <f t="shared" si="22"/>
        <v>7</v>
      </c>
      <c r="D304" s="288" t="s">
        <v>288</v>
      </c>
      <c r="E304" s="288" t="s">
        <v>4</v>
      </c>
      <c r="F304" s="336" t="s">
        <v>81</v>
      </c>
      <c r="G304">
        <v>94</v>
      </c>
      <c r="H304"/>
      <c r="I304" s="102"/>
      <c r="J304" s="102"/>
      <c r="K304" s="101"/>
      <c r="L304" s="340"/>
      <c r="M304">
        <v>94</v>
      </c>
      <c r="N304">
        <v>1</v>
      </c>
      <c r="O304" s="257">
        <v>94</v>
      </c>
    </row>
    <row r="305" spans="2:15" ht="15">
      <c r="B305" s="333"/>
      <c r="C305" s="266">
        <f t="shared" si="22"/>
        <v>8</v>
      </c>
      <c r="D305" s="288" t="s">
        <v>289</v>
      </c>
      <c r="E305" s="288" t="s">
        <v>4</v>
      </c>
      <c r="F305" s="336" t="s">
        <v>82</v>
      </c>
      <c r="G305">
        <v>93</v>
      </c>
      <c r="H305"/>
      <c r="I305" s="102"/>
      <c r="J305" s="102"/>
      <c r="K305" s="101"/>
      <c r="L305" s="340"/>
      <c r="M305">
        <v>93</v>
      </c>
      <c r="N305">
        <v>1</v>
      </c>
      <c r="O305" s="257">
        <v>93</v>
      </c>
    </row>
    <row r="306" spans="2:15" ht="15">
      <c r="B306" s="333"/>
      <c r="C306" s="266">
        <f t="shared" si="22"/>
        <v>3</v>
      </c>
      <c r="D306" s="288" t="s">
        <v>284</v>
      </c>
      <c r="E306" s="288" t="s">
        <v>10</v>
      </c>
      <c r="F306" s="336" t="s">
        <v>81</v>
      </c>
      <c r="G306">
        <v>98</v>
      </c>
      <c r="H306"/>
      <c r="I306" s="102"/>
      <c r="J306" s="102"/>
      <c r="K306" s="101"/>
      <c r="L306" s="340"/>
      <c r="M306">
        <v>98</v>
      </c>
      <c r="N306">
        <v>1</v>
      </c>
      <c r="O306" s="257">
        <v>98</v>
      </c>
    </row>
    <row r="307" spans="2:15" ht="15">
      <c r="B307" s="333"/>
      <c r="C307" s="266">
        <f t="shared" si="22"/>
        <v>5</v>
      </c>
      <c r="D307" s="288" t="s">
        <v>286</v>
      </c>
      <c r="E307" s="288" t="s">
        <v>10</v>
      </c>
      <c r="F307" s="336" t="s">
        <v>81</v>
      </c>
      <c r="G307">
        <v>96</v>
      </c>
      <c r="H307"/>
      <c r="I307" s="102"/>
      <c r="J307" s="102"/>
      <c r="K307" s="101"/>
      <c r="L307" s="340"/>
      <c r="M307">
        <v>96</v>
      </c>
      <c r="N307">
        <v>1</v>
      </c>
      <c r="O307" s="257">
        <v>96</v>
      </c>
    </row>
    <row r="308" spans="2:15">
      <c r="B308" s="333"/>
      <c r="C308" s="266" t="e">
        <f t="shared" si="22"/>
        <v>#N/A</v>
      </c>
    </row>
    <row r="309" spans="2:15">
      <c r="B309" s="333"/>
      <c r="C309" s="266" t="e">
        <f t="shared" si="22"/>
        <v>#N/A</v>
      </c>
    </row>
    <row r="310" spans="2:15">
      <c r="B310" s="333"/>
      <c r="C310" s="266" t="e">
        <f t="shared" si="22"/>
        <v>#N/A</v>
      </c>
    </row>
    <row r="311" spans="2:15">
      <c r="B311" s="333"/>
      <c r="C311" s="266" t="e">
        <f t="shared" si="22"/>
        <v>#N/A</v>
      </c>
    </row>
    <row r="312" spans="2:15">
      <c r="B312" s="333"/>
      <c r="C312" s="266" t="e">
        <f t="shared" si="22"/>
        <v>#N/A</v>
      </c>
    </row>
    <row r="313" spans="2:15">
      <c r="B313" s="333"/>
      <c r="C313" s="266" t="e">
        <f t="shared" si="22"/>
        <v>#N/A</v>
      </c>
    </row>
    <row r="314" spans="2:15">
      <c r="B314" s="333"/>
      <c r="C314" s="266" t="e">
        <f t="shared" si="22"/>
        <v>#N/A</v>
      </c>
    </row>
    <row r="315" spans="2:15">
      <c r="B315" s="333"/>
      <c r="C315" s="266" t="e">
        <f t="shared" si="22"/>
        <v>#N/A</v>
      </c>
    </row>
    <row r="316" spans="2:15" ht="15">
      <c r="C316">
        <f>COUNTA(C300:C315)</f>
        <v>16</v>
      </c>
    </row>
    <row r="317" spans="2:15">
      <c r="C317" s="266"/>
    </row>
    <row r="318" spans="2:15">
      <c r="C318" s="266"/>
    </row>
    <row r="319" spans="2:15">
      <c r="C319" s="266"/>
    </row>
    <row r="320" spans="2:15">
      <c r="C320" s="266"/>
    </row>
    <row r="321" spans="3:3">
      <c r="C321" s="266"/>
    </row>
    <row r="322" spans="3:3">
      <c r="C322" s="266"/>
    </row>
    <row r="323" spans="3:3">
      <c r="C323" s="266"/>
    </row>
    <row r="324" spans="3:3">
      <c r="C324" s="266"/>
    </row>
  </sheetData>
  <pageMargins left="0.7" right="0.7" top="0.75" bottom="0.75" header="0.3" footer="0.3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BAC356A-A43C-432C-BBF6-301BA3FE5239}">
  <sheetPr>
    <tabColor rgb="FFFFFF00"/>
  </sheetPr>
  <dimension ref="B1:P351"/>
  <sheetViews>
    <sheetView workbookViewId="0">
      <selection activeCell="N2" sqref="N2"/>
    </sheetView>
  </sheetViews>
  <sheetFormatPr defaultRowHeight="14.25"/>
  <cols>
    <col min="1" max="1" width="2.28515625" style="264" customWidth="1"/>
    <col min="2" max="2" width="12.28515625" style="267" bestFit="1" customWidth="1"/>
    <col min="3" max="3" width="11" style="264" bestFit="1" customWidth="1"/>
    <col min="4" max="4" width="26.42578125" style="264" bestFit="1" customWidth="1"/>
    <col min="5" max="5" width="16" style="349" bestFit="1" customWidth="1"/>
    <col min="6" max="6" width="6.5703125" style="270" bestFit="1" customWidth="1"/>
    <col min="7" max="7" width="9.42578125" style="264" bestFit="1" customWidth="1"/>
    <col min="8" max="11" width="6.5703125" style="264" customWidth="1"/>
    <col min="12" max="12" width="6.5703125" style="270" customWidth="1"/>
    <col min="13" max="14" width="6.5703125" style="264" customWidth="1"/>
    <col min="15" max="15" width="7.140625" style="269" customWidth="1"/>
    <col min="16" max="16384" width="9.140625" style="264"/>
  </cols>
  <sheetData>
    <row r="1" spans="2:16" ht="97.5">
      <c r="B1" s="258" t="s">
        <v>109</v>
      </c>
      <c r="C1" s="258" t="s">
        <v>319</v>
      </c>
      <c r="D1" s="259" t="s">
        <v>1</v>
      </c>
      <c r="E1" s="414" t="s">
        <v>2</v>
      </c>
      <c r="F1" s="321" t="s">
        <v>108</v>
      </c>
      <c r="G1" s="261" t="s">
        <v>293</v>
      </c>
      <c r="H1" s="261" t="str">
        <f>Brown!F1</f>
        <v>Loughrigg (LOC)</v>
      </c>
      <c r="I1" s="261" t="str">
        <f>Brown!G1</f>
        <v>Lank Rigg (WCOC)</v>
      </c>
      <c r="J1" s="261" t="str">
        <f>Brown!H1</f>
        <v>Ling Fell (WCOC)</v>
      </c>
      <c r="K1" s="261" t="str">
        <f>Brown!I1</f>
        <v>Harter Fell (LOC)</v>
      </c>
      <c r="L1" s="324">
        <f>Brown!L1</f>
        <v>0</v>
      </c>
      <c r="M1" s="261" t="s">
        <v>85</v>
      </c>
      <c r="N1" s="261" t="s">
        <v>106</v>
      </c>
      <c r="O1" s="262" t="s">
        <v>107</v>
      </c>
      <c r="P1" s="263"/>
    </row>
    <row r="2" spans="2:16" ht="15">
      <c r="B2" s="310" t="s">
        <v>0</v>
      </c>
      <c r="C2" s="404">
        <f t="shared" ref="C2:C46" si="0">RANK(M2,M$2:M$48)</f>
        <v>1</v>
      </c>
      <c r="D2" s="288" t="s">
        <v>127</v>
      </c>
      <c r="E2" s="342" t="s">
        <v>4</v>
      </c>
      <c r="F2" s="288" t="s">
        <v>7</v>
      </c>
      <c r="G2" s="394">
        <v>94</v>
      </c>
      <c r="H2" s="395">
        <v>99</v>
      </c>
      <c r="I2" s="396">
        <v>89</v>
      </c>
      <c r="J2" s="395">
        <v>99</v>
      </c>
      <c r="K2" s="395">
        <v>98</v>
      </c>
      <c r="L2" s="397"/>
      <c r="M2">
        <v>390</v>
      </c>
      <c r="N2">
        <v>4</v>
      </c>
      <c r="O2" s="257">
        <v>97.5</v>
      </c>
      <c r="P2" s="263"/>
    </row>
    <row r="3" spans="2:16" ht="15">
      <c r="B3" s="311"/>
      <c r="C3" s="404">
        <f t="shared" si="0"/>
        <v>1</v>
      </c>
      <c r="D3" s="288" t="s">
        <v>164</v>
      </c>
      <c r="E3" s="342" t="s">
        <v>4</v>
      </c>
      <c r="F3" s="288" t="s">
        <v>7</v>
      </c>
      <c r="G3" s="398">
        <v>97</v>
      </c>
      <c r="H3" s="391">
        <v>98</v>
      </c>
      <c r="I3" s="391">
        <v>97</v>
      </c>
      <c r="J3" s="391">
        <v>98</v>
      </c>
      <c r="K3" s="391">
        <v>93</v>
      </c>
      <c r="L3" s="399"/>
      <c r="M3">
        <v>390</v>
      </c>
      <c r="N3">
        <v>4</v>
      </c>
      <c r="O3" s="257">
        <v>97.5</v>
      </c>
    </row>
    <row r="4" spans="2:16" ht="15">
      <c r="B4" s="311"/>
      <c r="C4" s="404">
        <f t="shared" si="0"/>
        <v>3</v>
      </c>
      <c r="D4" s="288" t="s">
        <v>33</v>
      </c>
      <c r="E4" s="342" t="s">
        <v>4</v>
      </c>
      <c r="F4" s="288" t="s">
        <v>7</v>
      </c>
      <c r="G4" s="398">
        <v>82</v>
      </c>
      <c r="H4" s="391">
        <v>89</v>
      </c>
      <c r="I4" s="391"/>
      <c r="J4" s="391">
        <v>87</v>
      </c>
      <c r="K4" s="391">
        <v>92</v>
      </c>
      <c r="L4" s="399"/>
      <c r="M4">
        <v>350</v>
      </c>
      <c r="N4">
        <v>4</v>
      </c>
      <c r="O4" s="257">
        <v>87.5</v>
      </c>
    </row>
    <row r="5" spans="2:16" ht="15">
      <c r="B5" s="311"/>
      <c r="C5" s="404">
        <f t="shared" si="0"/>
        <v>4</v>
      </c>
      <c r="D5" t="s">
        <v>86</v>
      </c>
      <c r="E5" s="342" t="s">
        <v>4</v>
      </c>
      <c r="F5" s="288" t="s">
        <v>7</v>
      </c>
      <c r="G5" s="398">
        <v>95</v>
      </c>
      <c r="H5" s="391">
        <v>95</v>
      </c>
      <c r="I5" s="391">
        <v>95</v>
      </c>
      <c r="J5" s="391"/>
      <c r="K5" s="391"/>
      <c r="L5" s="399"/>
      <c r="M5">
        <v>285</v>
      </c>
      <c r="N5">
        <v>3</v>
      </c>
      <c r="O5" s="257">
        <v>95</v>
      </c>
    </row>
    <row r="6" spans="2:16" ht="15">
      <c r="B6" s="311"/>
      <c r="C6" s="404">
        <f t="shared" si="0"/>
        <v>5</v>
      </c>
      <c r="D6" s="288" t="s">
        <v>14</v>
      </c>
      <c r="E6" s="342" t="s">
        <v>10</v>
      </c>
      <c r="F6" s="288" t="s">
        <v>19</v>
      </c>
      <c r="G6" s="398">
        <v>85</v>
      </c>
      <c r="H6" s="391"/>
      <c r="I6" s="400"/>
      <c r="J6" s="391">
        <v>94</v>
      </c>
      <c r="K6" s="391">
        <v>95</v>
      </c>
      <c r="L6" s="399"/>
      <c r="M6">
        <v>274</v>
      </c>
      <c r="N6">
        <v>3</v>
      </c>
      <c r="O6" s="257">
        <v>91.333333333333329</v>
      </c>
    </row>
    <row r="7" spans="2:16" ht="15">
      <c r="B7" s="311"/>
      <c r="C7" s="404">
        <f t="shared" si="0"/>
        <v>5</v>
      </c>
      <c r="D7" s="288" t="s">
        <v>121</v>
      </c>
      <c r="E7" s="342" t="s">
        <v>10</v>
      </c>
      <c r="F7" s="288" t="s">
        <v>18</v>
      </c>
      <c r="G7" s="401">
        <v>89</v>
      </c>
      <c r="H7" s="393"/>
      <c r="I7" s="393">
        <v>92</v>
      </c>
      <c r="J7" s="391">
        <v>93</v>
      </c>
      <c r="K7" s="391"/>
      <c r="L7" s="399"/>
      <c r="M7">
        <v>274</v>
      </c>
      <c r="N7">
        <v>3</v>
      </c>
      <c r="O7" s="257">
        <v>91.333333333333329</v>
      </c>
    </row>
    <row r="8" spans="2:16" ht="15">
      <c r="B8" s="311"/>
      <c r="C8" s="404">
        <f t="shared" si="0"/>
        <v>7</v>
      </c>
      <c r="D8" s="288" t="s">
        <v>270</v>
      </c>
      <c r="E8" s="342" t="s">
        <v>8</v>
      </c>
      <c r="F8" s="288" t="s">
        <v>5</v>
      </c>
      <c r="G8" s="398">
        <v>77</v>
      </c>
      <c r="H8" s="391">
        <v>87</v>
      </c>
      <c r="I8" s="391">
        <v>90</v>
      </c>
      <c r="J8" s="391"/>
      <c r="K8" s="391"/>
      <c r="L8" s="399"/>
      <c r="M8">
        <v>254</v>
      </c>
      <c r="N8">
        <v>3</v>
      </c>
      <c r="O8" s="257">
        <v>84.666666666666671</v>
      </c>
    </row>
    <row r="9" spans="2:16" ht="15">
      <c r="B9" s="311"/>
      <c r="C9" s="404">
        <f t="shared" si="0"/>
        <v>8</v>
      </c>
      <c r="D9" s="288" t="s">
        <v>163</v>
      </c>
      <c r="E9" s="342" t="s">
        <v>4</v>
      </c>
      <c r="F9" s="288" t="s">
        <v>137</v>
      </c>
      <c r="G9" s="398">
        <v>98</v>
      </c>
      <c r="H9" s="391"/>
      <c r="I9" s="391">
        <v>99</v>
      </c>
      <c r="J9" s="391"/>
      <c r="K9" s="391"/>
      <c r="L9" s="399"/>
      <c r="M9">
        <v>197</v>
      </c>
      <c r="N9">
        <v>2</v>
      </c>
      <c r="O9" s="257">
        <v>98.5</v>
      </c>
    </row>
    <row r="10" spans="2:16" ht="15">
      <c r="B10" s="311"/>
      <c r="C10" s="404">
        <f t="shared" si="0"/>
        <v>9</v>
      </c>
      <c r="D10" s="288" t="s">
        <v>80</v>
      </c>
      <c r="E10" s="342" t="s">
        <v>4</v>
      </c>
      <c r="F10" s="288" t="s">
        <v>6</v>
      </c>
      <c r="G10" s="398"/>
      <c r="H10" s="391"/>
      <c r="I10" s="391"/>
      <c r="J10" s="391">
        <v>97</v>
      </c>
      <c r="K10" s="391">
        <v>96</v>
      </c>
      <c r="L10" s="399"/>
      <c r="M10">
        <v>193</v>
      </c>
      <c r="N10">
        <v>2</v>
      </c>
      <c r="O10" s="257">
        <v>96.5</v>
      </c>
    </row>
    <row r="11" spans="2:16" ht="15">
      <c r="B11" s="311"/>
      <c r="C11" s="404">
        <f t="shared" si="0"/>
        <v>9</v>
      </c>
      <c r="D11" s="288" t="s">
        <v>333</v>
      </c>
      <c r="E11" s="342" t="s">
        <v>4</v>
      </c>
      <c r="F11" s="288" t="s">
        <v>137</v>
      </c>
      <c r="G11" s="398"/>
      <c r="H11" s="391">
        <v>97</v>
      </c>
      <c r="I11" s="391">
        <v>96</v>
      </c>
      <c r="J11" s="391"/>
      <c r="K11" s="391"/>
      <c r="L11" s="399"/>
      <c r="M11">
        <v>193</v>
      </c>
      <c r="N11">
        <v>2</v>
      </c>
      <c r="O11" s="257">
        <v>96.5</v>
      </c>
    </row>
    <row r="12" spans="2:16" ht="15">
      <c r="B12" s="311"/>
      <c r="C12" s="404">
        <f t="shared" si="0"/>
        <v>11</v>
      </c>
      <c r="D12" s="288" t="s">
        <v>470</v>
      </c>
      <c r="E12" s="342" t="s">
        <v>8</v>
      </c>
      <c r="F12" s="288" t="s">
        <v>13</v>
      </c>
      <c r="G12" s="402"/>
      <c r="H12" s="393"/>
      <c r="I12" s="391"/>
      <c r="J12" s="391">
        <v>96</v>
      </c>
      <c r="K12" s="391">
        <v>94</v>
      </c>
      <c r="L12" s="399"/>
      <c r="M12">
        <v>190</v>
      </c>
      <c r="N12">
        <v>2</v>
      </c>
      <c r="O12" s="257">
        <v>95</v>
      </c>
    </row>
    <row r="13" spans="2:16" ht="15">
      <c r="B13" s="311"/>
      <c r="C13" s="404">
        <f t="shared" si="0"/>
        <v>11</v>
      </c>
      <c r="D13" s="288" t="s">
        <v>183</v>
      </c>
      <c r="E13" s="342" t="s">
        <v>11</v>
      </c>
      <c r="F13" s="288" t="s">
        <v>18</v>
      </c>
      <c r="G13" s="398">
        <v>96</v>
      </c>
      <c r="H13" s="391"/>
      <c r="I13" s="391">
        <v>94</v>
      </c>
      <c r="J13" s="391"/>
      <c r="K13" s="391"/>
      <c r="L13" s="399"/>
      <c r="M13">
        <v>190</v>
      </c>
      <c r="N13">
        <v>2</v>
      </c>
      <c r="O13" s="257">
        <v>95</v>
      </c>
    </row>
    <row r="14" spans="2:16" ht="15" customHeight="1">
      <c r="B14" s="311"/>
      <c r="C14" s="404">
        <f t="shared" si="0"/>
        <v>13</v>
      </c>
      <c r="D14" s="288" t="s">
        <v>165</v>
      </c>
      <c r="E14" s="342" t="s">
        <v>10</v>
      </c>
      <c r="F14" s="288" t="s">
        <v>5</v>
      </c>
      <c r="G14" s="398">
        <v>91</v>
      </c>
      <c r="H14" s="391">
        <v>94</v>
      </c>
      <c r="I14" s="391"/>
      <c r="J14" s="391"/>
      <c r="K14" s="391"/>
      <c r="L14" s="399"/>
      <c r="M14">
        <v>185</v>
      </c>
      <c r="N14">
        <v>2</v>
      </c>
      <c r="O14" s="257">
        <v>92.5</v>
      </c>
      <c r="P14" s="263"/>
    </row>
    <row r="15" spans="2:16" ht="15">
      <c r="B15" s="311"/>
      <c r="C15" s="404">
        <f t="shared" si="0"/>
        <v>14</v>
      </c>
      <c r="D15" s="288" t="s">
        <v>342</v>
      </c>
      <c r="E15" s="342" t="s">
        <v>8</v>
      </c>
      <c r="F15" s="288" t="s">
        <v>6</v>
      </c>
      <c r="G15" s="398"/>
      <c r="H15" s="391">
        <v>93</v>
      </c>
      <c r="I15" s="391"/>
      <c r="J15" s="391">
        <v>91</v>
      </c>
      <c r="K15" s="391"/>
      <c r="L15" s="399"/>
      <c r="M15">
        <v>184</v>
      </c>
      <c r="N15">
        <v>2</v>
      </c>
      <c r="O15" s="257">
        <v>92</v>
      </c>
      <c r="P15" s="263"/>
    </row>
    <row r="16" spans="2:16" ht="15">
      <c r="B16" s="311"/>
      <c r="C16" s="404">
        <f t="shared" si="0"/>
        <v>15</v>
      </c>
      <c r="D16" s="288" t="s">
        <v>31</v>
      </c>
      <c r="E16" s="342" t="s">
        <v>4</v>
      </c>
      <c r="F16" s="288" t="s">
        <v>7</v>
      </c>
      <c r="G16" s="398">
        <v>87</v>
      </c>
      <c r="H16" s="391">
        <v>91</v>
      </c>
      <c r="I16" s="391"/>
      <c r="J16" s="391"/>
      <c r="K16" s="391"/>
      <c r="L16" s="399"/>
      <c r="M16">
        <v>178</v>
      </c>
      <c r="N16">
        <v>2</v>
      </c>
      <c r="O16" s="257">
        <v>89</v>
      </c>
    </row>
    <row r="17" spans="2:15" ht="15">
      <c r="B17" s="311"/>
      <c r="C17" s="404">
        <f t="shared" si="0"/>
        <v>16</v>
      </c>
      <c r="D17" t="s">
        <v>356</v>
      </c>
      <c r="E17" s="388" t="s">
        <v>8</v>
      </c>
      <c r="F17" t="s">
        <v>7</v>
      </c>
      <c r="G17" s="403"/>
      <c r="H17" s="391">
        <v>88</v>
      </c>
      <c r="I17" s="400">
        <v>88</v>
      </c>
      <c r="J17" s="391"/>
      <c r="K17" s="391"/>
      <c r="L17" s="399"/>
      <c r="M17">
        <v>176</v>
      </c>
      <c r="N17">
        <v>2</v>
      </c>
      <c r="O17" s="257">
        <v>88</v>
      </c>
    </row>
    <row r="18" spans="2:15" ht="15">
      <c r="B18" s="311"/>
      <c r="C18" s="404">
        <f t="shared" si="0"/>
        <v>17</v>
      </c>
      <c r="D18" s="288" t="s">
        <v>17</v>
      </c>
      <c r="E18" s="342" t="s">
        <v>8</v>
      </c>
      <c r="F18" s="288" t="s">
        <v>32</v>
      </c>
      <c r="G18" s="401">
        <v>81</v>
      </c>
      <c r="H18" s="393"/>
      <c r="I18" s="391"/>
      <c r="J18" s="391">
        <v>89</v>
      </c>
      <c r="K18" s="391"/>
      <c r="L18" s="399"/>
      <c r="M18">
        <v>170</v>
      </c>
      <c r="N18">
        <v>2</v>
      </c>
      <c r="O18" s="257">
        <v>85</v>
      </c>
    </row>
    <row r="19" spans="2:15" ht="15">
      <c r="B19" s="311"/>
      <c r="C19" s="404">
        <f t="shared" si="0"/>
        <v>18</v>
      </c>
      <c r="D19" t="s">
        <v>264</v>
      </c>
      <c r="E19" s="388" t="s">
        <v>10</v>
      </c>
      <c r="F19" t="s">
        <v>60</v>
      </c>
      <c r="G19" s="403">
        <v>83</v>
      </c>
      <c r="H19" s="391"/>
      <c r="I19" s="391">
        <v>86</v>
      </c>
      <c r="J19" s="391"/>
      <c r="K19" s="391"/>
      <c r="L19" s="399"/>
      <c r="M19">
        <v>169</v>
      </c>
      <c r="N19">
        <v>2</v>
      </c>
      <c r="O19" s="257">
        <v>84.5</v>
      </c>
    </row>
    <row r="20" spans="2:15" ht="15">
      <c r="B20" s="311"/>
      <c r="C20" s="404">
        <f t="shared" si="0"/>
        <v>19</v>
      </c>
      <c r="D20" s="288" t="s">
        <v>317</v>
      </c>
      <c r="E20" s="342" t="s">
        <v>4</v>
      </c>
      <c r="F20" s="288" t="s">
        <v>60</v>
      </c>
      <c r="G20" s="398">
        <v>78</v>
      </c>
      <c r="H20" s="391"/>
      <c r="I20" s="391">
        <v>87</v>
      </c>
      <c r="J20" s="391"/>
      <c r="K20" s="391"/>
      <c r="L20" s="399"/>
      <c r="M20">
        <v>165</v>
      </c>
      <c r="N20">
        <v>2</v>
      </c>
      <c r="O20" s="257">
        <v>82.5</v>
      </c>
    </row>
    <row r="21" spans="2:15" ht="15">
      <c r="B21" s="311"/>
      <c r="C21" s="404">
        <f t="shared" si="0"/>
        <v>20</v>
      </c>
      <c r="D21" s="288" t="s">
        <v>313</v>
      </c>
      <c r="E21" s="342" t="s">
        <v>11</v>
      </c>
      <c r="F21" s="288" t="s">
        <v>5</v>
      </c>
      <c r="G21" s="401">
        <v>99</v>
      </c>
      <c r="H21" s="393"/>
      <c r="I21" s="391"/>
      <c r="J21" s="391"/>
      <c r="K21" s="391"/>
      <c r="L21" s="399"/>
      <c r="M21">
        <v>99</v>
      </c>
      <c r="N21">
        <v>1</v>
      </c>
      <c r="O21" s="257">
        <v>99</v>
      </c>
    </row>
    <row r="22" spans="2:15" ht="15">
      <c r="B22" s="311"/>
      <c r="C22" s="404">
        <f t="shared" si="0"/>
        <v>20</v>
      </c>
      <c r="D22" s="288" t="s">
        <v>503</v>
      </c>
      <c r="E22" s="342" t="s">
        <v>8</v>
      </c>
      <c r="F22" s="288" t="s">
        <v>13</v>
      </c>
      <c r="G22" s="398"/>
      <c r="H22" s="391"/>
      <c r="I22" s="391"/>
      <c r="J22" s="391"/>
      <c r="K22" s="391">
        <v>99</v>
      </c>
      <c r="L22" s="399"/>
      <c r="M22">
        <v>99</v>
      </c>
      <c r="N22">
        <v>1</v>
      </c>
      <c r="O22" s="257">
        <v>99</v>
      </c>
    </row>
    <row r="23" spans="2:15" ht="15">
      <c r="B23" s="311"/>
      <c r="C23" s="404">
        <f t="shared" si="0"/>
        <v>22</v>
      </c>
      <c r="D23" s="288" t="s">
        <v>168</v>
      </c>
      <c r="E23" s="342" t="s">
        <v>10</v>
      </c>
      <c r="F23" s="288" t="s">
        <v>26</v>
      </c>
      <c r="G23" s="402"/>
      <c r="H23" s="393"/>
      <c r="I23" s="391">
        <v>98</v>
      </c>
      <c r="J23" s="391"/>
      <c r="K23" s="391"/>
      <c r="L23" s="399"/>
      <c r="M23">
        <v>98</v>
      </c>
      <c r="N23">
        <v>1</v>
      </c>
      <c r="O23" s="257">
        <v>98</v>
      </c>
    </row>
    <row r="24" spans="2:15" ht="15">
      <c r="B24" s="311"/>
      <c r="C24" s="404">
        <f t="shared" si="0"/>
        <v>23</v>
      </c>
      <c r="D24" t="s">
        <v>506</v>
      </c>
      <c r="E24" s="388" t="s">
        <v>504</v>
      </c>
      <c r="F24" t="s">
        <v>5</v>
      </c>
      <c r="G24" s="403"/>
      <c r="H24" s="391"/>
      <c r="I24" s="391"/>
      <c r="J24" s="391"/>
      <c r="K24" s="391">
        <v>97</v>
      </c>
      <c r="L24" s="399"/>
      <c r="M24">
        <v>97</v>
      </c>
      <c r="N24">
        <v>1</v>
      </c>
      <c r="O24" s="257">
        <v>97</v>
      </c>
    </row>
    <row r="25" spans="2:15" ht="15">
      <c r="B25" s="311"/>
      <c r="C25" s="404">
        <f t="shared" si="0"/>
        <v>24</v>
      </c>
      <c r="D25" s="288" t="s">
        <v>335</v>
      </c>
      <c r="E25" s="342" t="s">
        <v>10</v>
      </c>
      <c r="F25" s="288" t="s">
        <v>22</v>
      </c>
      <c r="G25" s="398"/>
      <c r="H25" s="391">
        <v>96</v>
      </c>
      <c r="I25" s="391"/>
      <c r="J25" s="391"/>
      <c r="K25" s="391"/>
      <c r="L25" s="399"/>
      <c r="M25">
        <v>96</v>
      </c>
      <c r="N25">
        <v>1</v>
      </c>
      <c r="O25" s="257">
        <v>96</v>
      </c>
    </row>
    <row r="26" spans="2:15" ht="15">
      <c r="B26" s="311"/>
      <c r="C26" s="404">
        <f t="shared" si="0"/>
        <v>25</v>
      </c>
      <c r="D26" t="s">
        <v>31</v>
      </c>
      <c r="E26" s="342" t="s">
        <v>4</v>
      </c>
      <c r="F26" s="288" t="s">
        <v>7</v>
      </c>
      <c r="G26" s="402"/>
      <c r="H26" s="393"/>
      <c r="I26" s="391"/>
      <c r="J26" s="391">
        <v>95</v>
      </c>
      <c r="K26" s="391"/>
      <c r="L26" s="399"/>
      <c r="M26">
        <v>95</v>
      </c>
      <c r="N26">
        <v>1</v>
      </c>
      <c r="O26" s="257">
        <v>95</v>
      </c>
    </row>
    <row r="27" spans="2:15" ht="15">
      <c r="B27" s="311"/>
      <c r="C27" s="404">
        <f t="shared" si="0"/>
        <v>26</v>
      </c>
      <c r="D27" s="288" t="s">
        <v>314</v>
      </c>
      <c r="E27" s="342" t="s">
        <v>4</v>
      </c>
      <c r="F27" s="288" t="s">
        <v>9</v>
      </c>
      <c r="G27" s="398">
        <v>93</v>
      </c>
      <c r="H27" s="391"/>
      <c r="I27" s="391"/>
      <c r="J27" s="391"/>
      <c r="K27" s="391"/>
      <c r="L27" s="399"/>
      <c r="M27">
        <v>93</v>
      </c>
      <c r="N27">
        <v>1</v>
      </c>
      <c r="O27" s="257">
        <v>93</v>
      </c>
    </row>
    <row r="28" spans="2:15" ht="15">
      <c r="B28" s="311"/>
      <c r="C28" s="404">
        <f t="shared" si="0"/>
        <v>26</v>
      </c>
      <c r="D28" s="288" t="s">
        <v>61</v>
      </c>
      <c r="E28" s="342" t="s">
        <v>4</v>
      </c>
      <c r="F28" s="288" t="s">
        <v>13</v>
      </c>
      <c r="G28" s="398"/>
      <c r="H28" s="391"/>
      <c r="I28" s="391">
        <v>93</v>
      </c>
      <c r="J28" s="391"/>
      <c r="K28" s="391"/>
      <c r="L28" s="399"/>
      <c r="M28">
        <v>93</v>
      </c>
      <c r="N28">
        <v>1</v>
      </c>
      <c r="O28" s="257">
        <v>93</v>
      </c>
    </row>
    <row r="29" spans="2:15" ht="15">
      <c r="B29" s="311"/>
      <c r="C29" s="404">
        <f t="shared" si="0"/>
        <v>28</v>
      </c>
      <c r="D29" s="288" t="s">
        <v>404</v>
      </c>
      <c r="E29" s="342" t="s">
        <v>8</v>
      </c>
      <c r="F29" s="288" t="s">
        <v>5</v>
      </c>
      <c r="G29" s="398"/>
      <c r="H29" s="391"/>
      <c r="I29" s="391"/>
      <c r="J29" s="391">
        <v>92</v>
      </c>
      <c r="K29" s="391"/>
      <c r="L29" s="399"/>
      <c r="M29">
        <v>92</v>
      </c>
      <c r="N29">
        <v>1</v>
      </c>
      <c r="O29" s="257">
        <v>92</v>
      </c>
    </row>
    <row r="30" spans="2:15" ht="15">
      <c r="B30" s="311"/>
      <c r="C30" s="404">
        <f t="shared" si="0"/>
        <v>28</v>
      </c>
      <c r="D30" s="288" t="s">
        <v>345</v>
      </c>
      <c r="E30" s="342" t="s">
        <v>8</v>
      </c>
      <c r="F30" s="288" t="s">
        <v>137</v>
      </c>
      <c r="G30" s="398"/>
      <c r="H30" s="391">
        <v>92</v>
      </c>
      <c r="I30" s="391"/>
      <c r="J30" s="391"/>
      <c r="K30" s="391"/>
      <c r="L30" s="399"/>
      <c r="M30">
        <v>92</v>
      </c>
      <c r="N30">
        <v>1</v>
      </c>
      <c r="O30" s="257">
        <v>92</v>
      </c>
    </row>
    <row r="31" spans="2:15" ht="15">
      <c r="B31" s="311"/>
      <c r="C31" s="404">
        <f t="shared" si="0"/>
        <v>28</v>
      </c>
      <c r="D31" s="288" t="s">
        <v>175</v>
      </c>
      <c r="E31" s="342" t="s">
        <v>10</v>
      </c>
      <c r="F31" s="288" t="s">
        <v>13</v>
      </c>
      <c r="G31" s="398">
        <v>92</v>
      </c>
      <c r="H31" s="391"/>
      <c r="I31" s="391"/>
      <c r="J31" s="391"/>
      <c r="K31" s="391"/>
      <c r="L31" s="399"/>
      <c r="M31">
        <v>92</v>
      </c>
      <c r="N31">
        <v>1</v>
      </c>
      <c r="O31" s="257">
        <v>92</v>
      </c>
    </row>
    <row r="32" spans="2:15" ht="15">
      <c r="B32" s="311"/>
      <c r="C32" s="404">
        <f t="shared" si="0"/>
        <v>31</v>
      </c>
      <c r="D32" s="288" t="s">
        <v>466</v>
      </c>
      <c r="E32" s="342" t="s">
        <v>4</v>
      </c>
      <c r="F32" s="288" t="s">
        <v>5</v>
      </c>
      <c r="G32" s="398"/>
      <c r="H32" s="391"/>
      <c r="I32" s="391">
        <v>91</v>
      </c>
      <c r="J32" s="391"/>
      <c r="K32" s="391"/>
      <c r="L32" s="399"/>
      <c r="M32">
        <v>91</v>
      </c>
      <c r="N32">
        <v>1</v>
      </c>
      <c r="O32" s="257">
        <v>91</v>
      </c>
    </row>
    <row r="33" spans="2:15" ht="15">
      <c r="B33" s="311"/>
      <c r="C33" s="404">
        <f t="shared" si="0"/>
        <v>32</v>
      </c>
      <c r="D33" t="s">
        <v>350</v>
      </c>
      <c r="E33" s="388" t="s">
        <v>8</v>
      </c>
      <c r="F33" s="302" t="s">
        <v>20</v>
      </c>
      <c r="G33" s="391"/>
      <c r="H33" s="391">
        <v>90</v>
      </c>
      <c r="I33" s="391"/>
      <c r="J33" s="391"/>
      <c r="K33" s="391"/>
      <c r="L33" s="399"/>
      <c r="M33">
        <v>90</v>
      </c>
      <c r="N33">
        <v>1</v>
      </c>
      <c r="O33" s="257">
        <v>90</v>
      </c>
    </row>
    <row r="34" spans="2:15" ht="15">
      <c r="B34" s="311"/>
      <c r="C34" s="404">
        <f t="shared" si="0"/>
        <v>32</v>
      </c>
      <c r="D34" t="s">
        <v>263</v>
      </c>
      <c r="E34" s="388" t="s">
        <v>10</v>
      </c>
      <c r="F34" s="302" t="s">
        <v>9</v>
      </c>
      <c r="G34" s="391">
        <v>90</v>
      </c>
      <c r="H34" s="391"/>
      <c r="I34" s="391"/>
      <c r="J34" s="391"/>
      <c r="K34" s="391"/>
      <c r="L34" s="399"/>
      <c r="M34">
        <v>90</v>
      </c>
      <c r="N34">
        <v>1</v>
      </c>
      <c r="O34" s="257">
        <v>90</v>
      </c>
    </row>
    <row r="35" spans="2:15" ht="15">
      <c r="B35" s="311"/>
      <c r="C35" s="404">
        <f t="shared" si="0"/>
        <v>32</v>
      </c>
      <c r="D35" t="s">
        <v>475</v>
      </c>
      <c r="E35" s="388" t="s">
        <v>4</v>
      </c>
      <c r="F35" s="302" t="s">
        <v>5</v>
      </c>
      <c r="G35" s="391"/>
      <c r="H35" s="391"/>
      <c r="I35" s="391"/>
      <c r="J35" s="391">
        <v>90</v>
      </c>
      <c r="K35" s="391"/>
      <c r="L35" s="399"/>
      <c r="M35">
        <v>90</v>
      </c>
      <c r="N35">
        <v>1</v>
      </c>
      <c r="O35" s="257">
        <v>90</v>
      </c>
    </row>
    <row r="36" spans="2:15" ht="15">
      <c r="B36" s="311"/>
      <c r="C36" s="404">
        <f t="shared" si="0"/>
        <v>35</v>
      </c>
      <c r="D36" t="s">
        <v>479</v>
      </c>
      <c r="E36" s="388" t="s">
        <v>10</v>
      </c>
      <c r="F36" s="302" t="s">
        <v>19</v>
      </c>
      <c r="G36" s="391"/>
      <c r="H36" s="391"/>
      <c r="I36" s="391"/>
      <c r="J36" s="391">
        <v>88</v>
      </c>
      <c r="K36" s="391"/>
      <c r="L36" s="399"/>
      <c r="M36">
        <v>88</v>
      </c>
      <c r="N36">
        <v>1</v>
      </c>
      <c r="O36" s="257">
        <v>88</v>
      </c>
    </row>
    <row r="37" spans="2:15" ht="15">
      <c r="B37" s="311"/>
      <c r="C37" s="404">
        <f t="shared" si="0"/>
        <v>36</v>
      </c>
      <c r="D37" t="s">
        <v>316</v>
      </c>
      <c r="E37" s="388" t="s">
        <v>11</v>
      </c>
      <c r="F37" s="302" t="s">
        <v>5</v>
      </c>
      <c r="G37" s="391">
        <v>86</v>
      </c>
      <c r="H37" s="391"/>
      <c r="I37" s="391"/>
      <c r="J37" s="391"/>
      <c r="K37" s="391"/>
      <c r="L37" s="399"/>
      <c r="M37">
        <v>86</v>
      </c>
      <c r="N37">
        <v>1</v>
      </c>
      <c r="O37" s="257">
        <v>86</v>
      </c>
    </row>
    <row r="38" spans="2:15" ht="15">
      <c r="B38" s="311"/>
      <c r="C38" s="404">
        <f t="shared" si="0"/>
        <v>37</v>
      </c>
      <c r="D38" t="s">
        <v>238</v>
      </c>
      <c r="E38" s="388" t="s">
        <v>4</v>
      </c>
      <c r="F38" s="302" t="s">
        <v>20</v>
      </c>
      <c r="G38" s="391">
        <v>84</v>
      </c>
      <c r="H38" s="391"/>
      <c r="I38" s="391"/>
      <c r="J38" s="391"/>
      <c r="K38" s="391"/>
      <c r="L38" s="399"/>
      <c r="M38">
        <v>84</v>
      </c>
      <c r="N38">
        <v>1</v>
      </c>
      <c r="O38" s="257">
        <v>84</v>
      </c>
    </row>
    <row r="39" spans="2:15" ht="15">
      <c r="B39" s="311"/>
      <c r="C39" s="404">
        <f t="shared" si="0"/>
        <v>38</v>
      </c>
      <c r="D39" t="s">
        <v>184</v>
      </c>
      <c r="E39" s="388" t="s">
        <v>4</v>
      </c>
      <c r="F39" s="302" t="s">
        <v>60</v>
      </c>
      <c r="G39" s="391">
        <v>80</v>
      </c>
      <c r="H39" s="391"/>
      <c r="I39" s="391"/>
      <c r="J39" s="391"/>
      <c r="K39" s="391"/>
      <c r="L39" s="399"/>
      <c r="M39">
        <v>80</v>
      </c>
      <c r="N39">
        <v>1</v>
      </c>
      <c r="O39" s="257">
        <v>80</v>
      </c>
    </row>
    <row r="40" spans="2:15" ht="15">
      <c r="B40" s="311"/>
      <c r="C40" s="404">
        <f t="shared" si="0"/>
        <v>39</v>
      </c>
      <c r="D40" t="s">
        <v>261</v>
      </c>
      <c r="E40" s="388" t="s">
        <v>4</v>
      </c>
      <c r="F40" s="302" t="s">
        <v>9</v>
      </c>
      <c r="G40" s="391">
        <v>79</v>
      </c>
      <c r="H40" s="391"/>
      <c r="I40" s="391"/>
      <c r="J40" s="391"/>
      <c r="K40" s="391"/>
      <c r="L40" s="399"/>
      <c r="M40">
        <v>79</v>
      </c>
      <c r="N40">
        <v>1</v>
      </c>
      <c r="O40" s="257">
        <v>79</v>
      </c>
    </row>
    <row r="41" spans="2:15" ht="15">
      <c r="B41" s="311"/>
      <c r="C41" s="404" t="e">
        <f t="shared" si="0"/>
        <v>#N/A</v>
      </c>
      <c r="D41"/>
      <c r="E41" s="388"/>
      <c r="F41" s="302"/>
      <c r="G41" s="391"/>
      <c r="H41" s="391"/>
      <c r="I41" s="391"/>
      <c r="J41" s="391"/>
      <c r="K41" s="391"/>
      <c r="L41" s="399"/>
      <c r="M41"/>
      <c r="N41"/>
      <c r="O41" s="257"/>
    </row>
    <row r="42" spans="2:15" ht="15">
      <c r="B42" s="311"/>
      <c r="C42" s="404" t="e">
        <f t="shared" si="0"/>
        <v>#N/A</v>
      </c>
      <c r="D42"/>
      <c r="E42" s="388"/>
      <c r="F42" s="302"/>
      <c r="G42" s="391"/>
      <c r="H42" s="391"/>
      <c r="I42" s="391"/>
      <c r="J42" s="391"/>
      <c r="K42" s="391"/>
      <c r="L42" s="399"/>
      <c r="M42"/>
      <c r="N42"/>
      <c r="O42" s="257"/>
    </row>
    <row r="43" spans="2:15" ht="15">
      <c r="B43" s="311"/>
      <c r="C43" s="404" t="e">
        <f t="shared" si="0"/>
        <v>#N/A</v>
      </c>
      <c r="D43"/>
      <c r="E43" s="388"/>
      <c r="F43" s="302"/>
      <c r="G43" s="391"/>
      <c r="H43" s="391"/>
      <c r="I43" s="391"/>
      <c r="J43" s="391"/>
      <c r="K43" s="391"/>
      <c r="L43" s="399"/>
      <c r="M43"/>
      <c r="N43"/>
      <c r="O43" s="257"/>
    </row>
    <row r="44" spans="2:15" ht="15">
      <c r="B44" s="311"/>
      <c r="C44" s="404" t="e">
        <f t="shared" si="0"/>
        <v>#N/A</v>
      </c>
      <c r="D44"/>
      <c r="E44" s="388"/>
      <c r="F44" s="302"/>
      <c r="G44" s="391"/>
      <c r="H44" s="391"/>
      <c r="I44" s="391"/>
      <c r="J44" s="391"/>
      <c r="K44" s="391"/>
      <c r="L44" s="399"/>
      <c r="M44"/>
      <c r="N44"/>
      <c r="O44" s="257"/>
    </row>
    <row r="45" spans="2:15" ht="15">
      <c r="B45" s="311"/>
      <c r="C45" s="404" t="e">
        <f t="shared" si="0"/>
        <v>#N/A</v>
      </c>
      <c r="D45"/>
      <c r="E45" s="388"/>
      <c r="F45" s="302"/>
      <c r="G45" s="391"/>
      <c r="H45" s="391"/>
      <c r="I45" s="391"/>
      <c r="J45" s="391"/>
      <c r="K45" s="391"/>
      <c r="L45" s="399"/>
      <c r="M45"/>
      <c r="N45"/>
      <c r="O45" s="257"/>
    </row>
    <row r="46" spans="2:15" ht="15">
      <c r="B46" s="311"/>
      <c r="C46" s="404" t="e">
        <f t="shared" si="0"/>
        <v>#N/A</v>
      </c>
      <c r="D46"/>
      <c r="E46" s="388"/>
      <c r="F46" s="302"/>
      <c r="G46" s="391"/>
      <c r="H46" s="391"/>
      <c r="I46" s="391"/>
      <c r="J46" s="391"/>
      <c r="K46" s="391"/>
      <c r="L46" s="399"/>
      <c r="M46"/>
      <c r="N46"/>
      <c r="O46" s="257"/>
    </row>
    <row r="47" spans="2:15" ht="15">
      <c r="B47"/>
      <c r="C47">
        <f t="shared" ref="C47:O47" si="1">COUNTA(C2:C46)</f>
        <v>45</v>
      </c>
      <c r="D47">
        <f t="shared" si="1"/>
        <v>39</v>
      </c>
      <c r="E47" s="388">
        <f t="shared" si="1"/>
        <v>39</v>
      </c>
      <c r="F47" s="302">
        <f t="shared" si="1"/>
        <v>39</v>
      </c>
      <c r="G47">
        <f t="shared" si="1"/>
        <v>22</v>
      </c>
      <c r="H47">
        <f t="shared" si="1"/>
        <v>13</v>
      </c>
      <c r="I47">
        <f t="shared" si="1"/>
        <v>14</v>
      </c>
      <c r="J47">
        <f t="shared" si="1"/>
        <v>13</v>
      </c>
      <c r="K47">
        <f t="shared" si="1"/>
        <v>8</v>
      </c>
      <c r="L47" s="302">
        <f t="shared" si="1"/>
        <v>0</v>
      </c>
      <c r="M47">
        <f t="shared" si="1"/>
        <v>39</v>
      </c>
      <c r="N47">
        <f t="shared" si="1"/>
        <v>39</v>
      </c>
      <c r="O47">
        <f t="shared" si="1"/>
        <v>39</v>
      </c>
    </row>
    <row r="48" spans="2:15" ht="104.25" customHeight="1">
      <c r="B48" s="369"/>
      <c r="C48" s="370"/>
      <c r="D48" s="371" t="str">
        <f>D1</f>
        <v>Name</v>
      </c>
      <c r="E48" s="415" t="str">
        <f t="shared" ref="E48:F48" si="2">E1</f>
        <v>Club</v>
      </c>
      <c r="F48" s="372" t="str">
        <f t="shared" si="2"/>
        <v>Age
Class</v>
      </c>
      <c r="G48" s="373" t="str">
        <f>G1</f>
        <v>Penrith Beacon</v>
      </c>
      <c r="H48" s="373" t="str">
        <f t="shared" ref="H48:L48" si="3">H1</f>
        <v>Loughrigg (LOC)</v>
      </c>
      <c r="I48" s="373" t="str">
        <f t="shared" si="3"/>
        <v>Lank Rigg (WCOC)</v>
      </c>
      <c r="J48" s="373" t="str">
        <f t="shared" si="3"/>
        <v>Ling Fell (WCOC)</v>
      </c>
      <c r="K48" s="373" t="str">
        <f t="shared" si="3"/>
        <v>Harter Fell (LOC)</v>
      </c>
      <c r="L48" s="374">
        <f t="shared" si="3"/>
        <v>0</v>
      </c>
      <c r="M48" s="362" t="str">
        <f>M1</f>
        <v>Galoppen Score</v>
      </c>
      <c r="N48" s="362" t="str">
        <f t="shared" ref="N48:O48" si="4">N1</f>
        <v>Number of Counting Scores</v>
      </c>
      <c r="O48" s="362" t="str">
        <f t="shared" si="4"/>
        <v>Average of Counting Scores</v>
      </c>
    </row>
    <row r="49" spans="2:15" ht="15">
      <c r="B49" s="325" t="s">
        <v>24</v>
      </c>
      <c r="C49" s="266">
        <f t="shared" ref="C49:C80" si="5">RANK(M49,M$49:M$119)</f>
        <v>1</v>
      </c>
      <c r="D49" t="s">
        <v>233</v>
      </c>
      <c r="E49" s="388" t="s">
        <v>4</v>
      </c>
      <c r="F49" t="s">
        <v>26</v>
      </c>
      <c r="G49" s="356">
        <v>99</v>
      </c>
      <c r="H49">
        <v>99</v>
      </c>
      <c r="I49">
        <v>99</v>
      </c>
      <c r="J49">
        <v>99</v>
      </c>
      <c r="K49"/>
      <c r="L49" s="302"/>
      <c r="M49" s="102">
        <v>396</v>
      </c>
      <c r="N49" s="102">
        <v>4</v>
      </c>
      <c r="O49" s="101">
        <v>99</v>
      </c>
    </row>
    <row r="50" spans="2:15" ht="15">
      <c r="B50" s="325"/>
      <c r="C50" s="266">
        <f t="shared" si="5"/>
        <v>2</v>
      </c>
      <c r="D50" t="s">
        <v>87</v>
      </c>
      <c r="E50" s="388" t="s">
        <v>4</v>
      </c>
      <c r="F50" t="s">
        <v>20</v>
      </c>
      <c r="G50" s="356">
        <v>97</v>
      </c>
      <c r="H50" s="384">
        <v>95</v>
      </c>
      <c r="I50"/>
      <c r="J50">
        <v>93</v>
      </c>
      <c r="K50">
        <v>97</v>
      </c>
      <c r="L50" s="302"/>
      <c r="M50" s="102">
        <v>382</v>
      </c>
      <c r="N50" s="102">
        <v>4</v>
      </c>
      <c r="O50" s="101">
        <v>95.5</v>
      </c>
    </row>
    <row r="51" spans="2:15" ht="15">
      <c r="B51" s="325"/>
      <c r="C51" s="266">
        <f t="shared" si="5"/>
        <v>3</v>
      </c>
      <c r="D51" t="s">
        <v>235</v>
      </c>
      <c r="E51" s="388" t="s">
        <v>10</v>
      </c>
      <c r="F51" t="s">
        <v>13</v>
      </c>
      <c r="G51" s="356">
        <v>96</v>
      </c>
      <c r="H51">
        <v>90</v>
      </c>
      <c r="I51">
        <v>95</v>
      </c>
      <c r="J51">
        <v>90</v>
      </c>
      <c r="K51">
        <v>90</v>
      </c>
      <c r="L51" s="302"/>
      <c r="M51" s="102">
        <v>371</v>
      </c>
      <c r="N51" s="102">
        <v>4</v>
      </c>
      <c r="O51" s="101">
        <v>92.75</v>
      </c>
    </row>
    <row r="52" spans="2:15" ht="15">
      <c r="B52" s="325"/>
      <c r="C52" s="266">
        <f t="shared" si="5"/>
        <v>4</v>
      </c>
      <c r="D52" t="s">
        <v>362</v>
      </c>
      <c r="E52" s="388" t="s">
        <v>4</v>
      </c>
      <c r="F52" t="s">
        <v>7</v>
      </c>
      <c r="G52" s="356"/>
      <c r="H52" s="384">
        <v>96</v>
      </c>
      <c r="I52">
        <v>97</v>
      </c>
      <c r="J52">
        <v>95</v>
      </c>
      <c r="K52"/>
      <c r="L52" s="302"/>
      <c r="M52" s="102">
        <v>288</v>
      </c>
      <c r="N52" s="102">
        <v>3</v>
      </c>
      <c r="O52" s="101">
        <v>96</v>
      </c>
    </row>
    <row r="53" spans="2:15" ht="15">
      <c r="B53" s="325"/>
      <c r="C53" s="266">
        <f t="shared" si="5"/>
        <v>5</v>
      </c>
      <c r="D53" t="s">
        <v>78</v>
      </c>
      <c r="E53" s="342" t="s">
        <v>4</v>
      </c>
      <c r="F53" s="288" t="s">
        <v>137</v>
      </c>
      <c r="G53" s="392">
        <v>95</v>
      </c>
      <c r="H53" s="384">
        <v>94</v>
      </c>
      <c r="I53"/>
      <c r="J53">
        <v>96</v>
      </c>
      <c r="K53"/>
      <c r="L53" s="302"/>
      <c r="M53" s="102">
        <v>285</v>
      </c>
      <c r="N53" s="102">
        <v>3</v>
      </c>
      <c r="O53" s="101">
        <v>95</v>
      </c>
    </row>
    <row r="54" spans="2:15" ht="15">
      <c r="B54" s="325"/>
      <c r="C54" s="266">
        <f t="shared" si="5"/>
        <v>6</v>
      </c>
      <c r="D54" t="s">
        <v>21</v>
      </c>
      <c r="E54" s="388" t="s">
        <v>4</v>
      </c>
      <c r="F54" t="s">
        <v>18</v>
      </c>
      <c r="G54" s="356">
        <v>90</v>
      </c>
      <c r="H54" s="384"/>
      <c r="I54">
        <v>86</v>
      </c>
      <c r="J54">
        <v>88</v>
      </c>
      <c r="K54"/>
      <c r="L54" s="302"/>
      <c r="M54" s="102">
        <v>264</v>
      </c>
      <c r="N54" s="102">
        <v>3</v>
      </c>
      <c r="O54" s="101">
        <v>88</v>
      </c>
    </row>
    <row r="55" spans="2:15" ht="15">
      <c r="B55" s="325"/>
      <c r="C55" s="266">
        <f t="shared" si="5"/>
        <v>7</v>
      </c>
      <c r="D55" t="s">
        <v>140</v>
      </c>
      <c r="E55" s="342" t="s">
        <v>4</v>
      </c>
      <c r="F55" s="288" t="s">
        <v>340</v>
      </c>
      <c r="G55" s="355"/>
      <c r="H55" s="393">
        <v>87</v>
      </c>
      <c r="I55">
        <v>85</v>
      </c>
      <c r="J55">
        <v>91</v>
      </c>
      <c r="K55"/>
      <c r="L55" s="302"/>
      <c r="M55" s="102">
        <v>263</v>
      </c>
      <c r="N55" s="102">
        <v>3</v>
      </c>
      <c r="O55" s="101">
        <v>87.666666666666671</v>
      </c>
    </row>
    <row r="56" spans="2:15" ht="15">
      <c r="B56" s="325"/>
      <c r="C56" s="266">
        <f t="shared" si="5"/>
        <v>8</v>
      </c>
      <c r="D56" t="s">
        <v>123</v>
      </c>
      <c r="E56" s="388" t="s">
        <v>10</v>
      </c>
      <c r="F56" t="s">
        <v>23</v>
      </c>
      <c r="G56" s="356">
        <v>86</v>
      </c>
      <c r="H56" s="391">
        <v>82</v>
      </c>
      <c r="I56">
        <v>88</v>
      </c>
      <c r="J56"/>
      <c r="K56"/>
      <c r="L56" s="302"/>
      <c r="M56" s="102">
        <v>256</v>
      </c>
      <c r="N56" s="102">
        <v>3</v>
      </c>
      <c r="O56" s="101">
        <v>85.333333333333329</v>
      </c>
    </row>
    <row r="57" spans="2:15" ht="15">
      <c r="B57" s="325"/>
      <c r="C57" s="266">
        <f t="shared" si="5"/>
        <v>9</v>
      </c>
      <c r="D57" t="s">
        <v>181</v>
      </c>
      <c r="E57" s="388" t="s">
        <v>4</v>
      </c>
      <c r="F57" t="s">
        <v>7</v>
      </c>
      <c r="G57" s="356">
        <v>84</v>
      </c>
      <c r="H57" s="391">
        <v>80</v>
      </c>
      <c r="I57">
        <v>91</v>
      </c>
      <c r="J57"/>
      <c r="K57"/>
      <c r="L57" s="302"/>
      <c r="M57" s="102">
        <v>255</v>
      </c>
      <c r="N57" s="102">
        <v>3</v>
      </c>
      <c r="O57" s="101">
        <v>85</v>
      </c>
    </row>
    <row r="58" spans="2:15" ht="15">
      <c r="B58" s="325"/>
      <c r="C58" s="266">
        <f t="shared" si="5"/>
        <v>10</v>
      </c>
      <c r="D58" t="s">
        <v>132</v>
      </c>
      <c r="E58" s="342" t="s">
        <v>4</v>
      </c>
      <c r="F58" s="288" t="s">
        <v>38</v>
      </c>
      <c r="G58" s="392">
        <v>85</v>
      </c>
      <c r="H58" s="393">
        <v>72</v>
      </c>
      <c r="I58"/>
      <c r="J58">
        <v>87</v>
      </c>
      <c r="K58"/>
      <c r="L58" s="302"/>
      <c r="M58" s="102">
        <v>244</v>
      </c>
      <c r="N58" s="102">
        <v>3</v>
      </c>
      <c r="O58" s="101">
        <v>81.333333333333329</v>
      </c>
    </row>
    <row r="59" spans="2:15" ht="15">
      <c r="B59" s="325"/>
      <c r="C59" s="266">
        <f t="shared" si="5"/>
        <v>11</v>
      </c>
      <c r="D59" t="s">
        <v>361</v>
      </c>
      <c r="E59" s="388" t="s">
        <v>10</v>
      </c>
      <c r="F59" t="s">
        <v>18</v>
      </c>
      <c r="G59" s="356"/>
      <c r="H59" s="393">
        <v>98</v>
      </c>
      <c r="I59">
        <v>98</v>
      </c>
      <c r="J59"/>
      <c r="K59"/>
      <c r="L59" s="302"/>
      <c r="M59" s="102">
        <v>196</v>
      </c>
      <c r="N59" s="102">
        <v>2</v>
      </c>
      <c r="O59" s="101">
        <v>98</v>
      </c>
    </row>
    <row r="60" spans="2:15" ht="15">
      <c r="B60" s="325"/>
      <c r="C60" s="266">
        <f t="shared" si="5"/>
        <v>12</v>
      </c>
      <c r="D60" t="s">
        <v>83</v>
      </c>
      <c r="E60" s="388" t="s">
        <v>4</v>
      </c>
      <c r="F60" t="s">
        <v>26</v>
      </c>
      <c r="G60" s="356">
        <v>98</v>
      </c>
      <c r="H60" s="393">
        <v>97</v>
      </c>
      <c r="I60"/>
      <c r="J60"/>
      <c r="K60"/>
      <c r="L60" s="302"/>
      <c r="M60" s="102">
        <v>195</v>
      </c>
      <c r="N60" s="102">
        <v>2</v>
      </c>
      <c r="O60" s="101">
        <v>97.5</v>
      </c>
    </row>
    <row r="61" spans="2:15" ht="15">
      <c r="B61" s="325"/>
      <c r="C61" s="266">
        <f t="shared" si="5"/>
        <v>13</v>
      </c>
      <c r="D61" t="s">
        <v>14</v>
      </c>
      <c r="E61" s="388" t="s">
        <v>10</v>
      </c>
      <c r="F61" t="s">
        <v>19</v>
      </c>
      <c r="G61" s="356"/>
      <c r="H61" s="393">
        <v>92</v>
      </c>
      <c r="I61">
        <v>96</v>
      </c>
      <c r="J61"/>
      <c r="K61"/>
      <c r="L61" s="302"/>
      <c r="M61" s="102">
        <v>188</v>
      </c>
      <c r="N61" s="102">
        <v>2</v>
      </c>
      <c r="O61" s="101">
        <v>94</v>
      </c>
    </row>
    <row r="62" spans="2:15" ht="15">
      <c r="B62" s="325"/>
      <c r="C62" s="266">
        <f t="shared" si="5"/>
        <v>14</v>
      </c>
      <c r="D62" t="s">
        <v>30</v>
      </c>
      <c r="E62" s="388" t="s">
        <v>4</v>
      </c>
      <c r="F62" t="s">
        <v>18</v>
      </c>
      <c r="G62" s="356"/>
      <c r="H62" s="391"/>
      <c r="I62">
        <v>90</v>
      </c>
      <c r="J62"/>
      <c r="K62">
        <v>96</v>
      </c>
      <c r="L62" s="302"/>
      <c r="M62" s="102">
        <v>186</v>
      </c>
      <c r="N62" s="102">
        <v>2</v>
      </c>
      <c r="O62" s="101">
        <v>93</v>
      </c>
    </row>
    <row r="63" spans="2:15" ht="15">
      <c r="B63" s="325"/>
      <c r="C63" s="266">
        <f t="shared" si="5"/>
        <v>15</v>
      </c>
      <c r="D63" t="s">
        <v>173</v>
      </c>
      <c r="E63" s="342" t="s">
        <v>4</v>
      </c>
      <c r="F63" s="288" t="s">
        <v>39</v>
      </c>
      <c r="G63" s="392"/>
      <c r="H63" s="393"/>
      <c r="I63">
        <v>93</v>
      </c>
      <c r="J63">
        <v>89</v>
      </c>
      <c r="K63"/>
      <c r="L63" s="302"/>
      <c r="M63" s="102">
        <v>182</v>
      </c>
      <c r="N63" s="102">
        <v>2</v>
      </c>
      <c r="O63" s="101">
        <v>91</v>
      </c>
    </row>
    <row r="64" spans="2:15" ht="15">
      <c r="B64" s="325"/>
      <c r="C64" s="266">
        <f t="shared" si="5"/>
        <v>16</v>
      </c>
      <c r="D64" t="s">
        <v>16</v>
      </c>
      <c r="E64" s="388" t="s">
        <v>4</v>
      </c>
      <c r="F64" t="s">
        <v>20</v>
      </c>
      <c r="G64" s="356">
        <v>91</v>
      </c>
      <c r="H64" s="393">
        <v>89</v>
      </c>
      <c r="I64"/>
      <c r="J64"/>
      <c r="K64"/>
      <c r="L64" s="302"/>
      <c r="M64" s="102">
        <v>180</v>
      </c>
      <c r="N64" s="102">
        <v>2</v>
      </c>
      <c r="O64" s="101">
        <v>90</v>
      </c>
    </row>
    <row r="65" spans="2:15" ht="15">
      <c r="B65" s="325"/>
      <c r="C65" s="266">
        <f t="shared" si="5"/>
        <v>17</v>
      </c>
      <c r="D65" t="s">
        <v>266</v>
      </c>
      <c r="E65" s="388" t="s">
        <v>8</v>
      </c>
      <c r="F65" t="s">
        <v>122</v>
      </c>
      <c r="G65" s="356"/>
      <c r="H65" s="391"/>
      <c r="I65"/>
      <c r="J65">
        <v>85</v>
      </c>
      <c r="K65">
        <v>92</v>
      </c>
      <c r="L65" s="302"/>
      <c r="M65" s="102">
        <v>177</v>
      </c>
      <c r="N65" s="102">
        <v>2</v>
      </c>
      <c r="O65" s="101">
        <v>88.5</v>
      </c>
    </row>
    <row r="66" spans="2:15" ht="15">
      <c r="B66" s="325"/>
      <c r="C66" s="266">
        <f t="shared" si="5"/>
        <v>17</v>
      </c>
      <c r="D66" t="s">
        <v>30</v>
      </c>
      <c r="E66" s="342" t="s">
        <v>4</v>
      </c>
      <c r="F66" s="288" t="s">
        <v>18</v>
      </c>
      <c r="G66" s="392">
        <v>94</v>
      </c>
      <c r="H66" s="393">
        <v>83</v>
      </c>
      <c r="I66"/>
      <c r="J66"/>
      <c r="K66"/>
      <c r="L66" s="302"/>
      <c r="M66" s="102">
        <v>177</v>
      </c>
      <c r="N66" s="102">
        <v>2</v>
      </c>
      <c r="O66" s="101">
        <v>88.5</v>
      </c>
    </row>
    <row r="67" spans="2:15" ht="15">
      <c r="B67" s="325"/>
      <c r="C67" s="266">
        <f t="shared" si="5"/>
        <v>17</v>
      </c>
      <c r="D67" t="s">
        <v>102</v>
      </c>
      <c r="E67" s="388" t="s">
        <v>10</v>
      </c>
      <c r="F67" t="s">
        <v>19</v>
      </c>
      <c r="G67" s="356">
        <v>93</v>
      </c>
      <c r="H67" s="391">
        <v>84</v>
      </c>
      <c r="I67"/>
      <c r="J67"/>
      <c r="K67"/>
      <c r="L67" s="302"/>
      <c r="M67" s="102">
        <v>177</v>
      </c>
      <c r="N67" s="102">
        <v>2</v>
      </c>
      <c r="O67" s="101">
        <v>88.5</v>
      </c>
    </row>
    <row r="68" spans="2:15" ht="15">
      <c r="B68" s="325"/>
      <c r="C68" s="266">
        <f t="shared" si="5"/>
        <v>20</v>
      </c>
      <c r="D68" t="s">
        <v>170</v>
      </c>
      <c r="E68" s="388" t="s">
        <v>10</v>
      </c>
      <c r="F68" t="s">
        <v>32</v>
      </c>
      <c r="G68" s="356">
        <v>87</v>
      </c>
      <c r="H68" s="391">
        <v>85</v>
      </c>
      <c r="I68"/>
      <c r="J68"/>
      <c r="K68"/>
      <c r="L68" s="302"/>
      <c r="M68" s="102">
        <v>172</v>
      </c>
      <c r="N68" s="102">
        <v>2</v>
      </c>
      <c r="O68" s="101">
        <v>86</v>
      </c>
    </row>
    <row r="69" spans="2:15" ht="15">
      <c r="B69" s="325"/>
      <c r="C69" s="266">
        <f t="shared" si="5"/>
        <v>21</v>
      </c>
      <c r="D69" t="s">
        <v>90</v>
      </c>
      <c r="E69" s="388" t="s">
        <v>10</v>
      </c>
      <c r="F69" t="s">
        <v>32</v>
      </c>
      <c r="G69" s="356">
        <v>89</v>
      </c>
      <c r="H69" s="391">
        <v>81</v>
      </c>
      <c r="I69"/>
      <c r="J69"/>
      <c r="K69"/>
      <c r="L69" s="302"/>
      <c r="M69" s="102">
        <v>170</v>
      </c>
      <c r="N69" s="102">
        <v>2</v>
      </c>
      <c r="O69" s="101">
        <v>85</v>
      </c>
    </row>
    <row r="70" spans="2:15" ht="15">
      <c r="B70" s="325"/>
      <c r="C70" s="266">
        <f t="shared" si="5"/>
        <v>22</v>
      </c>
      <c r="D70" t="s">
        <v>365</v>
      </c>
      <c r="E70" s="342" t="s">
        <v>10</v>
      </c>
      <c r="F70" s="288" t="s">
        <v>20</v>
      </c>
      <c r="G70" s="392"/>
      <c r="H70" s="384">
        <v>88</v>
      </c>
      <c r="I70"/>
      <c r="J70">
        <v>80</v>
      </c>
      <c r="K70"/>
      <c r="L70" s="302"/>
      <c r="M70" s="102">
        <v>168</v>
      </c>
      <c r="N70" s="102">
        <v>2</v>
      </c>
      <c r="O70" s="101">
        <v>84</v>
      </c>
    </row>
    <row r="71" spans="2:15" ht="15">
      <c r="B71" s="325"/>
      <c r="C71" s="266">
        <f t="shared" si="5"/>
        <v>23</v>
      </c>
      <c r="D71" t="s">
        <v>371</v>
      </c>
      <c r="E71" s="388" t="s">
        <v>4</v>
      </c>
      <c r="F71" t="s">
        <v>32</v>
      </c>
      <c r="G71" s="356"/>
      <c r="H71">
        <v>76</v>
      </c>
      <c r="I71"/>
      <c r="J71"/>
      <c r="K71">
        <v>89</v>
      </c>
      <c r="L71" s="302"/>
      <c r="M71" s="102">
        <v>165</v>
      </c>
      <c r="N71" s="102">
        <v>2</v>
      </c>
      <c r="O71" s="101">
        <v>82.5</v>
      </c>
    </row>
    <row r="72" spans="2:15" ht="15">
      <c r="B72" s="325"/>
      <c r="C72" s="266">
        <f t="shared" si="5"/>
        <v>24</v>
      </c>
      <c r="D72" t="s">
        <v>374</v>
      </c>
      <c r="E72" s="388" t="s">
        <v>8</v>
      </c>
      <c r="F72" t="s">
        <v>32</v>
      </c>
      <c r="G72" s="356"/>
      <c r="H72">
        <v>74</v>
      </c>
      <c r="I72">
        <v>89</v>
      </c>
      <c r="J72"/>
      <c r="K72"/>
      <c r="L72" s="302"/>
      <c r="M72" s="102">
        <v>163</v>
      </c>
      <c r="N72" s="102">
        <v>2</v>
      </c>
      <c r="O72" s="101">
        <v>81.5</v>
      </c>
    </row>
    <row r="73" spans="2:15" ht="15">
      <c r="B73" s="325"/>
      <c r="C73" s="266">
        <f t="shared" si="5"/>
        <v>24</v>
      </c>
      <c r="D73" t="s">
        <v>174</v>
      </c>
      <c r="E73" s="342" t="s">
        <v>4</v>
      </c>
      <c r="F73" s="288" t="s">
        <v>38</v>
      </c>
      <c r="G73" s="392">
        <v>80</v>
      </c>
      <c r="H73" s="384"/>
      <c r="I73"/>
      <c r="J73">
        <v>83</v>
      </c>
      <c r="K73"/>
      <c r="L73" s="302"/>
      <c r="M73" s="102">
        <v>163</v>
      </c>
      <c r="N73" s="102">
        <v>2</v>
      </c>
      <c r="O73" s="101">
        <v>81.5</v>
      </c>
    </row>
    <row r="74" spans="2:15" ht="15">
      <c r="B74" s="325"/>
      <c r="C74" s="266">
        <f t="shared" si="5"/>
        <v>26</v>
      </c>
      <c r="D74" t="s">
        <v>507</v>
      </c>
      <c r="E74" s="388" t="s">
        <v>8</v>
      </c>
      <c r="F74" t="s">
        <v>22</v>
      </c>
      <c r="G74" s="356"/>
      <c r="H74"/>
      <c r="I74"/>
      <c r="J74"/>
      <c r="K74">
        <v>99</v>
      </c>
      <c r="L74" s="302"/>
      <c r="M74" s="102">
        <v>99</v>
      </c>
      <c r="N74" s="102">
        <v>1</v>
      </c>
      <c r="O74" s="101">
        <v>99</v>
      </c>
    </row>
    <row r="75" spans="2:15" ht="15">
      <c r="B75" s="325"/>
      <c r="C75" s="266">
        <f t="shared" si="5"/>
        <v>27</v>
      </c>
      <c r="D75" t="s">
        <v>168</v>
      </c>
      <c r="E75" s="342" t="s">
        <v>10</v>
      </c>
      <c r="F75" s="288" t="s">
        <v>26</v>
      </c>
      <c r="G75" s="355"/>
      <c r="H75" s="384"/>
      <c r="I75"/>
      <c r="J75">
        <v>98</v>
      </c>
      <c r="K75"/>
      <c r="L75" s="302"/>
      <c r="M75" s="102">
        <v>98</v>
      </c>
      <c r="N75" s="102">
        <v>1</v>
      </c>
      <c r="O75" s="101">
        <v>98</v>
      </c>
    </row>
    <row r="76" spans="2:15" ht="15">
      <c r="B76" s="325"/>
      <c r="C76" s="266">
        <f t="shared" si="5"/>
        <v>27</v>
      </c>
      <c r="D76" t="s">
        <v>546</v>
      </c>
      <c r="E76" s="342" t="s">
        <v>8</v>
      </c>
      <c r="F76" s="288" t="s">
        <v>13</v>
      </c>
      <c r="G76" s="355"/>
      <c r="H76" s="384"/>
      <c r="I76"/>
      <c r="J76"/>
      <c r="K76">
        <v>98</v>
      </c>
      <c r="L76" s="302"/>
      <c r="M76" s="102">
        <v>98</v>
      </c>
      <c r="N76" s="102">
        <v>1</v>
      </c>
      <c r="O76" s="101">
        <v>98</v>
      </c>
    </row>
    <row r="77" spans="2:15" ht="15">
      <c r="B77" s="325"/>
      <c r="C77" s="266">
        <f t="shared" si="5"/>
        <v>29</v>
      </c>
      <c r="D77" t="s">
        <v>452</v>
      </c>
      <c r="E77" s="388" t="s">
        <v>8</v>
      </c>
      <c r="F77" t="s">
        <v>62</v>
      </c>
      <c r="G77" s="356"/>
      <c r="H77"/>
      <c r="I77"/>
      <c r="J77">
        <v>97</v>
      </c>
      <c r="K77"/>
      <c r="L77" s="302"/>
      <c r="M77" s="102">
        <v>97</v>
      </c>
      <c r="N77" s="102">
        <v>1</v>
      </c>
      <c r="O77" s="101">
        <v>97</v>
      </c>
    </row>
    <row r="78" spans="2:15" ht="15">
      <c r="B78" s="325"/>
      <c r="C78" s="266">
        <f t="shared" si="5"/>
        <v>30</v>
      </c>
      <c r="D78" t="s">
        <v>356</v>
      </c>
      <c r="E78" s="388" t="s">
        <v>8</v>
      </c>
      <c r="F78" t="s">
        <v>7</v>
      </c>
      <c r="G78" s="356"/>
      <c r="H78"/>
      <c r="I78"/>
      <c r="J78"/>
      <c r="K78">
        <v>95</v>
      </c>
      <c r="L78" s="302"/>
      <c r="M78" s="102">
        <v>95</v>
      </c>
      <c r="N78" s="102">
        <v>1</v>
      </c>
      <c r="O78" s="101">
        <v>95</v>
      </c>
    </row>
    <row r="79" spans="2:15" ht="15">
      <c r="B79" s="325"/>
      <c r="C79" s="266">
        <f t="shared" si="5"/>
        <v>31</v>
      </c>
      <c r="D79" t="s">
        <v>113</v>
      </c>
      <c r="E79" s="388" t="s">
        <v>4</v>
      </c>
      <c r="F79" t="s">
        <v>7</v>
      </c>
      <c r="G79" s="356"/>
      <c r="H79"/>
      <c r="I79"/>
      <c r="J79">
        <v>94</v>
      </c>
      <c r="K79"/>
      <c r="L79" s="302"/>
      <c r="M79" s="102">
        <v>94</v>
      </c>
      <c r="N79" s="102">
        <v>1</v>
      </c>
      <c r="O79" s="101">
        <v>94</v>
      </c>
    </row>
    <row r="80" spans="2:15" ht="15">
      <c r="B80" s="325"/>
      <c r="C80" s="266">
        <f t="shared" si="5"/>
        <v>31</v>
      </c>
      <c r="D80" t="s">
        <v>461</v>
      </c>
      <c r="E80" s="388" t="s">
        <v>4</v>
      </c>
      <c r="F80" t="s">
        <v>38</v>
      </c>
      <c r="G80" s="356"/>
      <c r="H80"/>
      <c r="I80">
        <v>94</v>
      </c>
      <c r="J80"/>
      <c r="K80"/>
      <c r="L80" s="302"/>
      <c r="M80" s="102">
        <v>94</v>
      </c>
      <c r="N80" s="102">
        <v>1</v>
      </c>
      <c r="O80" s="101">
        <v>94</v>
      </c>
    </row>
    <row r="81" spans="2:15" ht="15">
      <c r="B81" s="325"/>
      <c r="C81" s="266">
        <f t="shared" ref="C81:C101" si="6">RANK(M81,M$49:M$119)</f>
        <v>31</v>
      </c>
      <c r="D81" t="s">
        <v>508</v>
      </c>
      <c r="E81" s="388" t="s">
        <v>8</v>
      </c>
      <c r="F81" t="s">
        <v>60</v>
      </c>
      <c r="G81" s="356"/>
      <c r="H81"/>
      <c r="I81"/>
      <c r="J81"/>
      <c r="K81">
        <v>94</v>
      </c>
      <c r="L81" s="302"/>
      <c r="M81" s="102">
        <v>94</v>
      </c>
      <c r="N81" s="102">
        <v>1</v>
      </c>
      <c r="O81" s="101">
        <v>94</v>
      </c>
    </row>
    <row r="82" spans="2:15" ht="15">
      <c r="B82" s="325"/>
      <c r="C82" s="266">
        <f t="shared" si="6"/>
        <v>34</v>
      </c>
      <c r="D82" t="s">
        <v>28</v>
      </c>
      <c r="E82" s="388" t="s">
        <v>4</v>
      </c>
      <c r="F82" t="s">
        <v>18</v>
      </c>
      <c r="G82" s="356"/>
      <c r="H82"/>
      <c r="I82"/>
      <c r="J82"/>
      <c r="K82">
        <v>93</v>
      </c>
      <c r="L82" s="302"/>
      <c r="M82" s="102">
        <v>93</v>
      </c>
      <c r="N82" s="102">
        <v>1</v>
      </c>
      <c r="O82" s="101">
        <v>93</v>
      </c>
    </row>
    <row r="83" spans="2:15" ht="15">
      <c r="B83" s="325"/>
      <c r="C83" s="266">
        <f t="shared" si="6"/>
        <v>34</v>
      </c>
      <c r="D83" t="s">
        <v>363</v>
      </c>
      <c r="E83" s="388" t="s">
        <v>8</v>
      </c>
      <c r="F83" t="s">
        <v>340</v>
      </c>
      <c r="G83" s="356"/>
      <c r="H83">
        <v>93</v>
      </c>
      <c r="I83"/>
      <c r="J83"/>
      <c r="K83"/>
      <c r="L83" s="302"/>
      <c r="M83" s="102">
        <v>93</v>
      </c>
      <c r="N83" s="102">
        <v>1</v>
      </c>
      <c r="O83" s="101">
        <v>93</v>
      </c>
    </row>
    <row r="84" spans="2:15" ht="15">
      <c r="B84" s="325"/>
      <c r="C84" s="266">
        <f t="shared" si="6"/>
        <v>36</v>
      </c>
      <c r="D84" t="s">
        <v>380</v>
      </c>
      <c r="E84" s="388" t="s">
        <v>10</v>
      </c>
      <c r="F84" t="s">
        <v>15</v>
      </c>
      <c r="G84" s="356"/>
      <c r="H84"/>
      <c r="I84"/>
      <c r="J84">
        <v>92</v>
      </c>
      <c r="K84"/>
      <c r="L84" s="302"/>
      <c r="M84" s="102">
        <v>92</v>
      </c>
      <c r="N84" s="102">
        <v>1</v>
      </c>
      <c r="O84" s="101">
        <v>92</v>
      </c>
    </row>
    <row r="85" spans="2:15" ht="15">
      <c r="B85" s="325"/>
      <c r="C85" s="266">
        <f t="shared" si="6"/>
        <v>36</v>
      </c>
      <c r="D85" t="s">
        <v>462</v>
      </c>
      <c r="E85" s="388" t="s">
        <v>4</v>
      </c>
      <c r="F85" t="s">
        <v>20</v>
      </c>
      <c r="G85" s="356"/>
      <c r="H85"/>
      <c r="I85">
        <v>92</v>
      </c>
      <c r="J85"/>
      <c r="K85"/>
      <c r="L85" s="302"/>
      <c r="M85" s="102">
        <v>92</v>
      </c>
      <c r="N85" s="102">
        <v>1</v>
      </c>
      <c r="O85" s="101">
        <v>92</v>
      </c>
    </row>
    <row r="86" spans="2:15" ht="15">
      <c r="B86" s="325"/>
      <c r="C86" s="266">
        <f t="shared" si="6"/>
        <v>36</v>
      </c>
      <c r="D86" t="s">
        <v>311</v>
      </c>
      <c r="E86" s="388" t="s">
        <v>4</v>
      </c>
      <c r="F86" t="s">
        <v>26</v>
      </c>
      <c r="G86" s="356">
        <v>92</v>
      </c>
      <c r="H86"/>
      <c r="I86"/>
      <c r="J86"/>
      <c r="K86"/>
      <c r="L86" s="302"/>
      <c r="M86" s="102">
        <v>92</v>
      </c>
      <c r="N86" s="102">
        <v>1</v>
      </c>
      <c r="O86" s="101">
        <v>92</v>
      </c>
    </row>
    <row r="87" spans="2:15" ht="15">
      <c r="B87" s="325"/>
      <c r="C87" s="266">
        <f t="shared" si="6"/>
        <v>39</v>
      </c>
      <c r="D87" t="s">
        <v>80</v>
      </c>
      <c r="E87" s="342" t="s">
        <v>4</v>
      </c>
      <c r="F87" s="288" t="s">
        <v>6</v>
      </c>
      <c r="G87" s="355"/>
      <c r="H87" s="384">
        <v>91</v>
      </c>
      <c r="I87"/>
      <c r="J87"/>
      <c r="K87"/>
      <c r="L87" s="302"/>
      <c r="M87" s="102">
        <v>91</v>
      </c>
      <c r="N87" s="102">
        <v>1</v>
      </c>
      <c r="O87" s="101">
        <v>91</v>
      </c>
    </row>
    <row r="88" spans="2:15" ht="15">
      <c r="B88" s="325"/>
      <c r="C88" s="266">
        <f t="shared" si="6"/>
        <v>39</v>
      </c>
      <c r="D88" t="s">
        <v>171</v>
      </c>
      <c r="E88" s="342" t="s">
        <v>8</v>
      </c>
      <c r="F88" s="288" t="s">
        <v>19</v>
      </c>
      <c r="G88" s="392"/>
      <c r="H88" s="384"/>
      <c r="I88"/>
      <c r="J88"/>
      <c r="K88">
        <v>91</v>
      </c>
      <c r="L88" s="302"/>
      <c r="M88" s="102">
        <v>91</v>
      </c>
      <c r="N88" s="102">
        <v>1</v>
      </c>
      <c r="O88" s="101">
        <v>91</v>
      </c>
    </row>
    <row r="89" spans="2:15" ht="15">
      <c r="B89" s="325"/>
      <c r="C89" s="266">
        <f t="shared" si="6"/>
        <v>41</v>
      </c>
      <c r="D89" t="s">
        <v>312</v>
      </c>
      <c r="E89" s="342" t="s">
        <v>10</v>
      </c>
      <c r="F89" s="288" t="s">
        <v>6</v>
      </c>
      <c r="G89" s="392">
        <v>88</v>
      </c>
      <c r="H89" s="384"/>
      <c r="I89"/>
      <c r="J89"/>
      <c r="K89"/>
      <c r="L89" s="302"/>
      <c r="M89" s="102">
        <v>88</v>
      </c>
      <c r="N89" s="102">
        <v>1</v>
      </c>
      <c r="O89" s="101">
        <v>88</v>
      </c>
    </row>
    <row r="90" spans="2:15" ht="15">
      <c r="B90" s="325"/>
      <c r="C90" s="266">
        <f t="shared" si="6"/>
        <v>41</v>
      </c>
      <c r="D90" t="s">
        <v>509</v>
      </c>
      <c r="E90" s="342" t="s">
        <v>4</v>
      </c>
      <c r="F90" s="288" t="s">
        <v>22</v>
      </c>
      <c r="G90" s="392"/>
      <c r="H90" s="384"/>
      <c r="I90"/>
      <c r="J90"/>
      <c r="K90">
        <v>88</v>
      </c>
      <c r="L90" s="302"/>
      <c r="M90" s="102">
        <v>88</v>
      </c>
      <c r="N90" s="102">
        <v>1</v>
      </c>
      <c r="O90" s="101">
        <v>88</v>
      </c>
    </row>
    <row r="91" spans="2:15" ht="15">
      <c r="B91" s="325"/>
      <c r="C91" s="266">
        <f t="shared" si="6"/>
        <v>41</v>
      </c>
      <c r="D91" t="s">
        <v>364</v>
      </c>
      <c r="E91" s="342" t="s">
        <v>4</v>
      </c>
      <c r="F91" s="288" t="s">
        <v>18</v>
      </c>
      <c r="G91" s="392"/>
      <c r="H91" s="384">
        <v>88</v>
      </c>
      <c r="I91"/>
      <c r="J91"/>
      <c r="K91"/>
      <c r="L91" s="302"/>
      <c r="M91" s="102">
        <v>88</v>
      </c>
      <c r="N91" s="102">
        <v>1</v>
      </c>
      <c r="O91" s="101">
        <v>88</v>
      </c>
    </row>
    <row r="92" spans="2:15" ht="15">
      <c r="B92" s="325"/>
      <c r="C92" s="266">
        <f t="shared" si="6"/>
        <v>44</v>
      </c>
      <c r="D92" t="s">
        <v>463</v>
      </c>
      <c r="E92" s="342" t="s">
        <v>4</v>
      </c>
      <c r="F92" s="288" t="s">
        <v>5</v>
      </c>
      <c r="G92" s="392"/>
      <c r="H92" s="384"/>
      <c r="I92">
        <v>87</v>
      </c>
      <c r="J92"/>
      <c r="K92"/>
      <c r="L92" s="302"/>
      <c r="M92" s="102">
        <v>87</v>
      </c>
      <c r="N92" s="102">
        <v>1</v>
      </c>
      <c r="O92" s="101">
        <v>87</v>
      </c>
    </row>
    <row r="93" spans="2:15" ht="15">
      <c r="B93" s="325"/>
      <c r="C93" s="266">
        <f t="shared" si="6"/>
        <v>44</v>
      </c>
      <c r="D93" t="s">
        <v>397</v>
      </c>
      <c r="E93" s="388" t="s">
        <v>8</v>
      </c>
      <c r="F93" t="s">
        <v>32</v>
      </c>
      <c r="G93" s="356"/>
      <c r="H93"/>
      <c r="I93"/>
      <c r="J93"/>
      <c r="K93">
        <v>87</v>
      </c>
      <c r="L93" s="302"/>
      <c r="M93">
        <v>87</v>
      </c>
      <c r="N93">
        <v>1</v>
      </c>
      <c r="O93" s="257">
        <v>87</v>
      </c>
    </row>
    <row r="94" spans="2:15" ht="15">
      <c r="B94" s="325"/>
      <c r="C94" s="266">
        <f t="shared" si="6"/>
        <v>46</v>
      </c>
      <c r="D94" t="s">
        <v>37</v>
      </c>
      <c r="E94" s="388" t="s">
        <v>4</v>
      </c>
      <c r="F94" t="s">
        <v>15</v>
      </c>
      <c r="G94" s="356"/>
      <c r="H94"/>
      <c r="I94"/>
      <c r="J94">
        <v>86</v>
      </c>
      <c r="K94"/>
      <c r="L94" s="302"/>
      <c r="M94">
        <v>86</v>
      </c>
      <c r="N94">
        <v>1</v>
      </c>
      <c r="O94" s="257">
        <v>86</v>
      </c>
    </row>
    <row r="95" spans="2:15" ht="15">
      <c r="B95" s="325"/>
      <c r="C95" s="266">
        <f t="shared" si="6"/>
        <v>46</v>
      </c>
      <c r="D95" t="s">
        <v>413</v>
      </c>
      <c r="E95" s="388" t="s">
        <v>8</v>
      </c>
      <c r="F95" t="s">
        <v>19</v>
      </c>
      <c r="G95" s="356"/>
      <c r="H95"/>
      <c r="I95"/>
      <c r="J95"/>
      <c r="K95">
        <v>86</v>
      </c>
      <c r="L95" s="302"/>
      <c r="M95">
        <v>86</v>
      </c>
      <c r="N95">
        <v>1</v>
      </c>
      <c r="O95" s="257">
        <v>86</v>
      </c>
    </row>
    <row r="96" spans="2:15" ht="15">
      <c r="B96" s="325"/>
      <c r="C96" s="266">
        <f t="shared" si="6"/>
        <v>48</v>
      </c>
      <c r="D96" t="s">
        <v>485</v>
      </c>
      <c r="E96" s="388" t="s">
        <v>8</v>
      </c>
      <c r="F96" t="s">
        <v>23</v>
      </c>
      <c r="G96" s="356"/>
      <c r="H96"/>
      <c r="I96"/>
      <c r="J96">
        <v>84</v>
      </c>
      <c r="K96"/>
      <c r="L96" s="302"/>
      <c r="M96">
        <v>84</v>
      </c>
      <c r="N96">
        <v>1</v>
      </c>
      <c r="O96" s="257">
        <v>84</v>
      </c>
    </row>
    <row r="97" spans="2:15" ht="15">
      <c r="B97" s="325"/>
      <c r="C97" s="266">
        <f t="shared" si="6"/>
        <v>48</v>
      </c>
      <c r="D97" t="s">
        <v>464</v>
      </c>
      <c r="E97" s="388" t="s">
        <v>4</v>
      </c>
      <c r="F97" t="s">
        <v>18</v>
      </c>
      <c r="G97" s="356"/>
      <c r="H97"/>
      <c r="I97">
        <v>84</v>
      </c>
      <c r="J97"/>
      <c r="K97"/>
      <c r="L97" s="302"/>
      <c r="M97">
        <v>84</v>
      </c>
      <c r="N97">
        <v>1</v>
      </c>
      <c r="O97" s="257">
        <v>84</v>
      </c>
    </row>
    <row r="98" spans="2:15" ht="15">
      <c r="B98" s="325"/>
      <c r="C98" s="266">
        <f t="shared" si="6"/>
        <v>50</v>
      </c>
      <c r="D98" t="s">
        <v>258</v>
      </c>
      <c r="E98" s="388" t="s">
        <v>8</v>
      </c>
      <c r="F98" t="s">
        <v>18</v>
      </c>
      <c r="G98" s="356">
        <v>83</v>
      </c>
      <c r="H98"/>
      <c r="I98"/>
      <c r="J98"/>
      <c r="K98"/>
      <c r="L98" s="302"/>
      <c r="M98">
        <v>83</v>
      </c>
      <c r="N98">
        <v>1</v>
      </c>
      <c r="O98" s="257">
        <v>83</v>
      </c>
    </row>
    <row r="99" spans="2:15" ht="15">
      <c r="B99" s="325"/>
      <c r="C99" s="266">
        <f t="shared" si="6"/>
        <v>50</v>
      </c>
      <c r="D99" t="s">
        <v>52</v>
      </c>
      <c r="E99" s="388" t="s">
        <v>4</v>
      </c>
      <c r="F99" t="s">
        <v>35</v>
      </c>
      <c r="G99" s="356"/>
      <c r="H99"/>
      <c r="I99">
        <v>83</v>
      </c>
      <c r="J99"/>
      <c r="K99"/>
      <c r="L99" s="302"/>
      <c r="M99">
        <v>83</v>
      </c>
      <c r="N99">
        <v>1</v>
      </c>
      <c r="O99" s="257">
        <v>83</v>
      </c>
    </row>
    <row r="100" spans="2:15" ht="15">
      <c r="B100" s="325"/>
      <c r="C100" s="266">
        <f t="shared" si="6"/>
        <v>52</v>
      </c>
      <c r="D100" t="s">
        <v>170</v>
      </c>
      <c r="E100" s="388" t="s">
        <v>10</v>
      </c>
      <c r="F100" t="s">
        <v>32</v>
      </c>
      <c r="G100" s="356"/>
      <c r="H100"/>
      <c r="I100"/>
      <c r="J100">
        <v>82</v>
      </c>
      <c r="K100"/>
      <c r="L100" s="302"/>
      <c r="M100">
        <v>82</v>
      </c>
      <c r="N100">
        <v>1</v>
      </c>
      <c r="O100" s="257">
        <v>82</v>
      </c>
    </row>
    <row r="101" spans="2:15" ht="15">
      <c r="B101" s="325"/>
      <c r="C101" s="266">
        <f t="shared" si="6"/>
        <v>52</v>
      </c>
      <c r="D101" t="s">
        <v>50</v>
      </c>
      <c r="E101" s="388" t="s">
        <v>8</v>
      </c>
      <c r="F101" t="s">
        <v>35</v>
      </c>
      <c r="G101" s="356">
        <v>82</v>
      </c>
      <c r="H101"/>
      <c r="I101"/>
      <c r="J101"/>
      <c r="K101"/>
      <c r="L101" s="302"/>
      <c r="M101">
        <v>82</v>
      </c>
      <c r="N101">
        <v>1</v>
      </c>
      <c r="O101" s="257">
        <v>82</v>
      </c>
    </row>
    <row r="102" spans="2:15" ht="15">
      <c r="B102" s="325"/>
      <c r="C102" s="266">
        <f t="shared" ref="C102:C110" si="7">RANK(M102,M$49:M$119)</f>
        <v>52</v>
      </c>
      <c r="D102" t="s">
        <v>40</v>
      </c>
      <c r="E102" s="388" t="s">
        <v>10</v>
      </c>
      <c r="F102" t="s">
        <v>42</v>
      </c>
      <c r="G102" s="356"/>
      <c r="H102"/>
      <c r="I102">
        <v>82</v>
      </c>
      <c r="J102"/>
      <c r="K102"/>
      <c r="L102" s="302"/>
      <c r="M102">
        <v>82</v>
      </c>
      <c r="N102">
        <v>1</v>
      </c>
      <c r="O102" s="257">
        <v>82</v>
      </c>
    </row>
    <row r="103" spans="2:15" ht="15">
      <c r="B103" s="325"/>
      <c r="C103" s="266">
        <f t="shared" si="7"/>
        <v>55</v>
      </c>
      <c r="D103" t="s">
        <v>486</v>
      </c>
      <c r="E103" s="388" t="s">
        <v>4</v>
      </c>
      <c r="F103" t="s">
        <v>9</v>
      </c>
      <c r="G103" s="356"/>
      <c r="H103"/>
      <c r="I103"/>
      <c r="J103">
        <v>81</v>
      </c>
      <c r="K103"/>
      <c r="L103" s="302"/>
      <c r="M103">
        <v>81</v>
      </c>
      <c r="N103">
        <v>1</v>
      </c>
      <c r="O103" s="257">
        <v>81</v>
      </c>
    </row>
    <row r="104" spans="2:15" ht="15">
      <c r="B104" s="325"/>
      <c r="C104" s="266">
        <f t="shared" si="7"/>
        <v>55</v>
      </c>
      <c r="D104" t="s">
        <v>465</v>
      </c>
      <c r="E104" s="388" t="s">
        <v>4</v>
      </c>
      <c r="F104" t="s">
        <v>46</v>
      </c>
      <c r="G104" s="356"/>
      <c r="H104"/>
      <c r="I104">
        <v>81</v>
      </c>
      <c r="J104"/>
      <c r="K104"/>
      <c r="L104" s="302"/>
      <c r="M104">
        <v>81</v>
      </c>
      <c r="N104">
        <v>1</v>
      </c>
      <c r="O104" s="257">
        <v>81</v>
      </c>
    </row>
    <row r="105" spans="2:15" ht="15">
      <c r="B105" s="325"/>
      <c r="C105" s="266">
        <f t="shared" si="7"/>
        <v>55</v>
      </c>
      <c r="D105" t="s">
        <v>245</v>
      </c>
      <c r="E105" s="388" t="s">
        <v>4</v>
      </c>
      <c r="F105" t="s">
        <v>22</v>
      </c>
      <c r="G105" s="356">
        <v>81</v>
      </c>
      <c r="H105"/>
      <c r="I105"/>
      <c r="J105"/>
      <c r="K105"/>
      <c r="L105" s="302"/>
      <c r="M105">
        <v>81</v>
      </c>
      <c r="N105">
        <v>1</v>
      </c>
      <c r="O105" s="257">
        <v>81</v>
      </c>
    </row>
    <row r="106" spans="2:15" ht="15">
      <c r="B106" s="325"/>
      <c r="C106" s="266">
        <f t="shared" si="7"/>
        <v>58</v>
      </c>
      <c r="D106" t="s">
        <v>366</v>
      </c>
      <c r="E106" s="388" t="s">
        <v>8</v>
      </c>
      <c r="F106" t="s">
        <v>20</v>
      </c>
      <c r="G106" s="356"/>
      <c r="H106">
        <v>80</v>
      </c>
      <c r="I106"/>
      <c r="J106"/>
      <c r="K106"/>
      <c r="L106" s="302"/>
      <c r="M106">
        <v>80</v>
      </c>
      <c r="N106">
        <v>1</v>
      </c>
      <c r="O106" s="257">
        <v>80</v>
      </c>
    </row>
    <row r="107" spans="2:15" ht="15">
      <c r="B107" s="325"/>
      <c r="C107" s="266">
        <f t="shared" si="7"/>
        <v>59</v>
      </c>
      <c r="D107" t="s">
        <v>368</v>
      </c>
      <c r="E107" s="388" t="s">
        <v>8</v>
      </c>
      <c r="F107" t="s">
        <v>20</v>
      </c>
      <c r="G107" s="356"/>
      <c r="H107">
        <v>78</v>
      </c>
      <c r="I107"/>
      <c r="J107"/>
      <c r="K107"/>
      <c r="L107" s="302"/>
      <c r="M107">
        <v>78</v>
      </c>
      <c r="N107">
        <v>1</v>
      </c>
      <c r="O107" s="257">
        <v>78</v>
      </c>
    </row>
    <row r="108" spans="2:15" ht="15">
      <c r="B108" s="325"/>
      <c r="C108" s="266">
        <f t="shared" si="7"/>
        <v>60</v>
      </c>
      <c r="D108" t="s">
        <v>184</v>
      </c>
      <c r="E108" s="388" t="s">
        <v>4</v>
      </c>
      <c r="F108" t="s">
        <v>60</v>
      </c>
      <c r="G108" s="356"/>
      <c r="H108">
        <v>77</v>
      </c>
      <c r="I108"/>
      <c r="J108"/>
      <c r="K108"/>
      <c r="L108" s="302"/>
      <c r="M108">
        <v>77</v>
      </c>
      <c r="N108">
        <v>1</v>
      </c>
      <c r="O108" s="257">
        <v>77</v>
      </c>
    </row>
    <row r="109" spans="2:15" ht="15">
      <c r="B109" s="325"/>
      <c r="C109" s="266">
        <f t="shared" si="7"/>
        <v>61</v>
      </c>
      <c r="D109" t="s">
        <v>131</v>
      </c>
      <c r="E109" s="388" t="s">
        <v>8</v>
      </c>
      <c r="F109" t="s">
        <v>340</v>
      </c>
      <c r="G109" s="356"/>
      <c r="H109">
        <v>75</v>
      </c>
      <c r="I109"/>
      <c r="J109"/>
      <c r="K109"/>
      <c r="L109" s="302"/>
      <c r="M109">
        <v>75</v>
      </c>
      <c r="N109">
        <v>1</v>
      </c>
      <c r="O109" s="257">
        <v>75</v>
      </c>
    </row>
    <row r="110" spans="2:15" ht="15">
      <c r="B110" s="325"/>
      <c r="C110" s="266">
        <f t="shared" si="7"/>
        <v>62</v>
      </c>
      <c r="D110" t="s">
        <v>376</v>
      </c>
      <c r="E110" s="388" t="s">
        <v>8</v>
      </c>
      <c r="F110" t="s">
        <v>20</v>
      </c>
      <c r="G110" s="356"/>
      <c r="H110">
        <v>73</v>
      </c>
      <c r="I110"/>
      <c r="J110"/>
      <c r="K110"/>
      <c r="L110" s="302"/>
      <c r="M110">
        <v>73</v>
      </c>
      <c r="N110">
        <v>1</v>
      </c>
      <c r="O110" s="257">
        <v>73</v>
      </c>
    </row>
    <row r="111" spans="2:15">
      <c r="B111" s="325"/>
      <c r="C111" s="266" t="e">
        <f t="shared" ref="C111:C117" si="8">RANK(M111,M$49:M$119)</f>
        <v>#N/A</v>
      </c>
      <c r="F111" s="264"/>
      <c r="G111" s="357"/>
    </row>
    <row r="112" spans="2:15">
      <c r="B112" s="325"/>
      <c r="C112" s="266" t="e">
        <f t="shared" si="8"/>
        <v>#N/A</v>
      </c>
      <c r="F112" s="264"/>
      <c r="G112" s="357"/>
    </row>
    <row r="113" spans="2:15">
      <c r="B113" s="325"/>
      <c r="C113" s="266" t="e">
        <f t="shared" si="8"/>
        <v>#N/A</v>
      </c>
      <c r="F113" s="264"/>
      <c r="G113" s="357"/>
    </row>
    <row r="114" spans="2:15">
      <c r="B114" s="325"/>
      <c r="C114" s="266" t="e">
        <f t="shared" si="8"/>
        <v>#N/A</v>
      </c>
      <c r="F114" s="264"/>
      <c r="G114" s="357"/>
    </row>
    <row r="115" spans="2:15">
      <c r="B115" s="325"/>
      <c r="C115" s="266" t="e">
        <f t="shared" si="8"/>
        <v>#N/A</v>
      </c>
      <c r="F115" s="264"/>
      <c r="G115" s="357"/>
    </row>
    <row r="116" spans="2:15">
      <c r="B116" s="325"/>
      <c r="C116" s="266" t="e">
        <f t="shared" si="8"/>
        <v>#N/A</v>
      </c>
      <c r="F116" s="264"/>
      <c r="G116" s="357"/>
    </row>
    <row r="117" spans="2:15">
      <c r="B117" s="325"/>
      <c r="C117" s="266" t="e">
        <f t="shared" si="8"/>
        <v>#N/A</v>
      </c>
      <c r="F117" s="264"/>
      <c r="G117" s="357"/>
    </row>
    <row r="118" spans="2:15" ht="15">
      <c r="C118">
        <f t="shared" ref="C118:O118" si="9">COUNTA(C49:C117)</f>
        <v>69</v>
      </c>
      <c r="D118">
        <f t="shared" si="9"/>
        <v>62</v>
      </c>
      <c r="E118" s="388">
        <f t="shared" si="9"/>
        <v>62</v>
      </c>
      <c r="F118">
        <f t="shared" si="9"/>
        <v>62</v>
      </c>
      <c r="G118" s="356">
        <f t="shared" si="9"/>
        <v>20</v>
      </c>
      <c r="H118">
        <f t="shared" si="9"/>
        <v>28</v>
      </c>
      <c r="I118">
        <f t="shared" si="9"/>
        <v>19</v>
      </c>
      <c r="J118">
        <f t="shared" si="9"/>
        <v>20</v>
      </c>
      <c r="K118">
        <f t="shared" si="9"/>
        <v>14</v>
      </c>
      <c r="L118" s="302">
        <f t="shared" si="9"/>
        <v>0</v>
      </c>
      <c r="M118">
        <f t="shared" si="9"/>
        <v>62</v>
      </c>
      <c r="N118">
        <f t="shared" si="9"/>
        <v>62</v>
      </c>
      <c r="O118">
        <f t="shared" si="9"/>
        <v>62</v>
      </c>
    </row>
    <row r="119" spans="2:15" ht="102" customHeight="1">
      <c r="B119" s="369"/>
      <c r="C119" s="370"/>
      <c r="D119" s="371" t="str">
        <f>D48</f>
        <v>Name</v>
      </c>
      <c r="E119" s="415" t="str">
        <f>E48</f>
        <v>Club</v>
      </c>
      <c r="F119" s="371" t="str">
        <f>F48</f>
        <v>Age
Class</v>
      </c>
      <c r="G119" s="380" t="str">
        <f t="shared" ref="G119:L119" si="10">G1</f>
        <v>Penrith Beacon</v>
      </c>
      <c r="H119" s="373" t="str">
        <f t="shared" si="10"/>
        <v>Loughrigg (LOC)</v>
      </c>
      <c r="I119" s="373" t="str">
        <f t="shared" si="10"/>
        <v>Lank Rigg (WCOC)</v>
      </c>
      <c r="J119" s="373" t="str">
        <f t="shared" si="10"/>
        <v>Ling Fell (WCOC)</v>
      </c>
      <c r="K119" s="373" t="str">
        <f t="shared" si="10"/>
        <v>Harter Fell (LOC)</v>
      </c>
      <c r="L119" s="374">
        <f t="shared" si="10"/>
        <v>0</v>
      </c>
      <c r="M119" s="362" t="str">
        <f>M48</f>
        <v>Galoppen Score</v>
      </c>
      <c r="N119" s="362" t="str">
        <f>N48</f>
        <v>Number of Counting Scores</v>
      </c>
      <c r="O119" s="362" t="str">
        <f>O48</f>
        <v>Average of Counting Scores</v>
      </c>
    </row>
    <row r="120" spans="2:15" ht="15">
      <c r="B120" s="328" t="s">
        <v>43</v>
      </c>
      <c r="C120" s="266">
        <f t="shared" ref="C120:C151" si="11">RANK(M120,M$120:M$218)</f>
        <v>1</v>
      </c>
      <c r="D120" t="s">
        <v>57</v>
      </c>
      <c r="E120" s="388" t="s">
        <v>4</v>
      </c>
      <c r="F120" s="302" t="s">
        <v>18</v>
      </c>
      <c r="G120">
        <v>89</v>
      </c>
      <c r="H120"/>
      <c r="I120">
        <v>90</v>
      </c>
      <c r="J120">
        <v>92</v>
      </c>
      <c r="K120">
        <v>86</v>
      </c>
      <c r="L120" s="302"/>
      <c r="M120">
        <v>357</v>
      </c>
      <c r="N120">
        <v>4</v>
      </c>
      <c r="O120" s="257">
        <v>89.25</v>
      </c>
    </row>
    <row r="121" spans="2:15" ht="15">
      <c r="B121" s="328"/>
      <c r="C121" s="266">
        <f t="shared" si="11"/>
        <v>2</v>
      </c>
      <c r="D121" t="s">
        <v>103</v>
      </c>
      <c r="E121" s="388" t="s">
        <v>4</v>
      </c>
      <c r="F121" s="302" t="s">
        <v>35</v>
      </c>
      <c r="G121">
        <v>62</v>
      </c>
      <c r="H121">
        <v>84</v>
      </c>
      <c r="I121">
        <v>91</v>
      </c>
      <c r="J121">
        <v>88</v>
      </c>
      <c r="K121">
        <v>91</v>
      </c>
      <c r="L121" s="302"/>
      <c r="M121">
        <v>354</v>
      </c>
      <c r="N121">
        <v>4</v>
      </c>
      <c r="O121" s="257">
        <v>88.5</v>
      </c>
    </row>
    <row r="122" spans="2:15" ht="15">
      <c r="B122" s="328"/>
      <c r="C122" s="266">
        <f t="shared" si="11"/>
        <v>3</v>
      </c>
      <c r="D122" t="s">
        <v>232</v>
      </c>
      <c r="E122" s="388" t="s">
        <v>4</v>
      </c>
      <c r="F122" s="302" t="s">
        <v>38</v>
      </c>
      <c r="G122">
        <v>80</v>
      </c>
      <c r="H122">
        <v>83</v>
      </c>
      <c r="I122">
        <v>84</v>
      </c>
      <c r="J122">
        <v>91</v>
      </c>
      <c r="K122"/>
      <c r="L122" s="302"/>
      <c r="M122">
        <v>338</v>
      </c>
      <c r="N122">
        <v>4</v>
      </c>
      <c r="O122" s="257">
        <v>84.5</v>
      </c>
    </row>
    <row r="123" spans="2:15" ht="15">
      <c r="B123" s="328"/>
      <c r="C123" s="266">
        <f t="shared" si="11"/>
        <v>4</v>
      </c>
      <c r="D123" t="s">
        <v>394</v>
      </c>
      <c r="E123" s="388" t="s">
        <v>4</v>
      </c>
      <c r="F123" s="302" t="s">
        <v>39</v>
      </c>
      <c r="G123"/>
      <c r="H123">
        <v>87</v>
      </c>
      <c r="I123">
        <v>82</v>
      </c>
      <c r="J123">
        <v>86</v>
      </c>
      <c r="K123">
        <v>78</v>
      </c>
      <c r="L123" s="302"/>
      <c r="M123">
        <v>333</v>
      </c>
      <c r="N123">
        <v>4</v>
      </c>
      <c r="O123" s="257">
        <v>83.25</v>
      </c>
    </row>
    <row r="124" spans="2:15" ht="15">
      <c r="B124" s="328"/>
      <c r="C124" s="266">
        <f t="shared" si="11"/>
        <v>5</v>
      </c>
      <c r="D124" t="s">
        <v>143</v>
      </c>
      <c r="E124" s="388" t="s">
        <v>4</v>
      </c>
      <c r="F124" s="302" t="s">
        <v>55</v>
      </c>
      <c r="G124">
        <v>82</v>
      </c>
      <c r="H124">
        <v>75</v>
      </c>
      <c r="I124">
        <v>88</v>
      </c>
      <c r="J124">
        <v>77</v>
      </c>
      <c r="K124"/>
      <c r="L124" s="302"/>
      <c r="M124">
        <v>322</v>
      </c>
      <c r="N124">
        <v>4</v>
      </c>
      <c r="O124" s="257">
        <v>80.5</v>
      </c>
    </row>
    <row r="125" spans="2:15" ht="15">
      <c r="B125" s="328"/>
      <c r="C125" s="266">
        <f t="shared" si="11"/>
        <v>6</v>
      </c>
      <c r="D125" t="s">
        <v>234</v>
      </c>
      <c r="E125" s="388" t="s">
        <v>4</v>
      </c>
      <c r="F125" s="302" t="s">
        <v>62</v>
      </c>
      <c r="G125">
        <v>97</v>
      </c>
      <c r="H125"/>
      <c r="I125">
        <v>96</v>
      </c>
      <c r="J125">
        <v>98</v>
      </c>
      <c r="K125"/>
      <c r="L125" s="302"/>
      <c r="M125">
        <v>291</v>
      </c>
      <c r="N125">
        <v>3</v>
      </c>
      <c r="O125" s="257">
        <v>97</v>
      </c>
    </row>
    <row r="126" spans="2:15" ht="15">
      <c r="B126" s="328"/>
      <c r="C126" s="266">
        <f t="shared" si="11"/>
        <v>7</v>
      </c>
      <c r="D126" t="s">
        <v>28</v>
      </c>
      <c r="E126" s="388" t="s">
        <v>4</v>
      </c>
      <c r="F126" s="302" t="s">
        <v>18</v>
      </c>
      <c r="G126">
        <v>92</v>
      </c>
      <c r="H126">
        <v>96</v>
      </c>
      <c r="I126"/>
      <c r="J126">
        <v>96</v>
      </c>
      <c r="K126"/>
      <c r="L126" s="302"/>
      <c r="M126">
        <v>284</v>
      </c>
      <c r="N126">
        <v>3</v>
      </c>
      <c r="O126" s="257">
        <v>94.666666666666671</v>
      </c>
    </row>
    <row r="127" spans="2:15" ht="15">
      <c r="B127" s="328"/>
      <c r="C127" s="266">
        <f t="shared" si="11"/>
        <v>8</v>
      </c>
      <c r="D127" t="s">
        <v>141</v>
      </c>
      <c r="E127" s="388" t="s">
        <v>4</v>
      </c>
      <c r="F127" s="302" t="s">
        <v>64</v>
      </c>
      <c r="G127">
        <v>93</v>
      </c>
      <c r="H127">
        <v>93</v>
      </c>
      <c r="I127">
        <v>95</v>
      </c>
      <c r="J127"/>
      <c r="K127"/>
      <c r="L127" s="302"/>
      <c r="M127">
        <v>281</v>
      </c>
      <c r="N127">
        <v>3</v>
      </c>
      <c r="O127" s="257">
        <v>93.666666666666671</v>
      </c>
    </row>
    <row r="128" spans="2:15" ht="15">
      <c r="B128" s="328"/>
      <c r="C128" s="266">
        <f t="shared" si="11"/>
        <v>9</v>
      </c>
      <c r="D128" t="s">
        <v>160</v>
      </c>
      <c r="E128" s="388" t="s">
        <v>4</v>
      </c>
      <c r="F128" s="302" t="s">
        <v>19</v>
      </c>
      <c r="G128">
        <v>95</v>
      </c>
      <c r="H128">
        <v>90</v>
      </c>
      <c r="I128"/>
      <c r="J128">
        <v>87</v>
      </c>
      <c r="K128"/>
      <c r="L128" s="302"/>
      <c r="M128">
        <v>272</v>
      </c>
      <c r="N128">
        <v>3</v>
      </c>
      <c r="O128" s="257">
        <v>90.666666666666671</v>
      </c>
    </row>
    <row r="129" spans="2:15" ht="15">
      <c r="B129" s="328"/>
      <c r="C129" s="266">
        <f t="shared" si="11"/>
        <v>10</v>
      </c>
      <c r="D129" t="s">
        <v>439</v>
      </c>
      <c r="E129" s="388" t="s">
        <v>8</v>
      </c>
      <c r="F129" s="302" t="s">
        <v>38</v>
      </c>
      <c r="G129"/>
      <c r="H129"/>
      <c r="I129">
        <v>92</v>
      </c>
      <c r="J129">
        <v>97</v>
      </c>
      <c r="K129">
        <v>77</v>
      </c>
      <c r="L129" s="302"/>
      <c r="M129">
        <v>266</v>
      </c>
      <c r="N129">
        <v>3</v>
      </c>
      <c r="O129" s="257">
        <v>88.666666666666671</v>
      </c>
    </row>
    <row r="130" spans="2:15" ht="15">
      <c r="B130" s="328"/>
      <c r="C130" s="266">
        <f t="shared" si="11"/>
        <v>11</v>
      </c>
      <c r="D130" t="s">
        <v>176</v>
      </c>
      <c r="E130" s="388" t="s">
        <v>4</v>
      </c>
      <c r="F130" s="302" t="s">
        <v>15</v>
      </c>
      <c r="G130">
        <v>77</v>
      </c>
      <c r="H130"/>
      <c r="I130">
        <v>87</v>
      </c>
      <c r="J130">
        <v>85</v>
      </c>
      <c r="K130"/>
      <c r="L130" s="302"/>
      <c r="M130">
        <v>249</v>
      </c>
      <c r="N130">
        <v>3</v>
      </c>
      <c r="O130" s="257">
        <v>83</v>
      </c>
    </row>
    <row r="131" spans="2:15" ht="15">
      <c r="B131" s="328"/>
      <c r="C131" s="266">
        <f t="shared" si="11"/>
        <v>12</v>
      </c>
      <c r="D131" t="s">
        <v>410</v>
      </c>
      <c r="E131" s="388" t="s">
        <v>4</v>
      </c>
      <c r="F131" s="302" t="s">
        <v>22</v>
      </c>
      <c r="G131"/>
      <c r="H131">
        <v>76</v>
      </c>
      <c r="I131">
        <v>80</v>
      </c>
      <c r="J131">
        <v>84</v>
      </c>
      <c r="K131"/>
      <c r="L131" s="302"/>
      <c r="M131">
        <v>240</v>
      </c>
      <c r="N131">
        <v>3</v>
      </c>
      <c r="O131" s="257">
        <v>80</v>
      </c>
    </row>
    <row r="132" spans="2:15" ht="15">
      <c r="B132" s="328"/>
      <c r="C132" s="266">
        <f t="shared" si="11"/>
        <v>13</v>
      </c>
      <c r="D132" t="s">
        <v>415</v>
      </c>
      <c r="E132" s="388" t="s">
        <v>8</v>
      </c>
      <c r="F132" s="302" t="s">
        <v>38</v>
      </c>
      <c r="G132"/>
      <c r="H132">
        <v>71</v>
      </c>
      <c r="I132"/>
      <c r="J132">
        <v>83</v>
      </c>
      <c r="K132">
        <v>76</v>
      </c>
      <c r="L132" s="302"/>
      <c r="M132">
        <v>230</v>
      </c>
      <c r="N132">
        <v>3</v>
      </c>
      <c r="O132" s="257">
        <v>76.666666666666671</v>
      </c>
    </row>
    <row r="133" spans="2:15" ht="15">
      <c r="B133" s="328"/>
      <c r="C133" s="266">
        <f t="shared" si="11"/>
        <v>14</v>
      </c>
      <c r="D133" t="s">
        <v>41</v>
      </c>
      <c r="E133" s="388" t="s">
        <v>10</v>
      </c>
      <c r="F133" s="302" t="s">
        <v>65</v>
      </c>
      <c r="G133">
        <v>69</v>
      </c>
      <c r="H133">
        <v>72</v>
      </c>
      <c r="I133"/>
      <c r="J133">
        <v>76</v>
      </c>
      <c r="K133"/>
      <c r="L133" s="302"/>
      <c r="M133">
        <v>217</v>
      </c>
      <c r="N133">
        <v>3</v>
      </c>
      <c r="O133" s="257">
        <v>72.333333333333329</v>
      </c>
    </row>
    <row r="134" spans="2:15" ht="15">
      <c r="B134" s="328"/>
      <c r="C134" s="266">
        <f t="shared" si="11"/>
        <v>15</v>
      </c>
      <c r="D134" t="s">
        <v>95</v>
      </c>
      <c r="E134" s="388" t="s">
        <v>10</v>
      </c>
      <c r="F134" s="302" t="s">
        <v>32</v>
      </c>
      <c r="G134">
        <v>65</v>
      </c>
      <c r="H134">
        <v>70</v>
      </c>
      <c r="I134"/>
      <c r="J134">
        <v>80</v>
      </c>
      <c r="K134"/>
      <c r="L134" s="302"/>
      <c r="M134">
        <v>215</v>
      </c>
      <c r="N134">
        <v>3</v>
      </c>
      <c r="O134" s="257">
        <v>71.666666666666671</v>
      </c>
    </row>
    <row r="135" spans="2:15" ht="15">
      <c r="B135" s="328"/>
      <c r="C135" s="266">
        <f t="shared" si="11"/>
        <v>16</v>
      </c>
      <c r="D135" t="s">
        <v>382</v>
      </c>
      <c r="E135" s="388" t="s">
        <v>8</v>
      </c>
      <c r="F135" s="302" t="s">
        <v>18</v>
      </c>
      <c r="G135"/>
      <c r="H135">
        <v>97</v>
      </c>
      <c r="I135"/>
      <c r="J135">
        <v>95</v>
      </c>
      <c r="K135"/>
      <c r="L135" s="302"/>
      <c r="M135">
        <v>192</v>
      </c>
      <c r="N135">
        <v>2</v>
      </c>
      <c r="O135" s="257">
        <v>96</v>
      </c>
    </row>
    <row r="136" spans="2:15" ht="15">
      <c r="B136" s="328"/>
      <c r="C136" s="266">
        <f t="shared" si="11"/>
        <v>17</v>
      </c>
      <c r="D136" t="s">
        <v>144</v>
      </c>
      <c r="E136" s="388" t="s">
        <v>8</v>
      </c>
      <c r="F136" s="302" t="s">
        <v>39</v>
      </c>
      <c r="G136"/>
      <c r="H136"/>
      <c r="I136">
        <v>94</v>
      </c>
      <c r="J136"/>
      <c r="K136">
        <v>97</v>
      </c>
      <c r="L136" s="302"/>
      <c r="M136">
        <v>191</v>
      </c>
      <c r="N136">
        <v>2</v>
      </c>
      <c r="O136" s="257">
        <v>95.5</v>
      </c>
    </row>
    <row r="137" spans="2:15" ht="15">
      <c r="B137" s="328"/>
      <c r="C137" s="266">
        <f t="shared" si="11"/>
        <v>18</v>
      </c>
      <c r="D137" t="s">
        <v>49</v>
      </c>
      <c r="E137" s="388" t="s">
        <v>4</v>
      </c>
      <c r="F137" s="302" t="s">
        <v>18</v>
      </c>
      <c r="G137">
        <v>90</v>
      </c>
      <c r="H137"/>
      <c r="I137"/>
      <c r="J137"/>
      <c r="K137">
        <v>98</v>
      </c>
      <c r="L137" s="302"/>
      <c r="M137">
        <v>188</v>
      </c>
      <c r="N137">
        <v>2</v>
      </c>
      <c r="O137" s="257">
        <v>94</v>
      </c>
    </row>
    <row r="138" spans="2:15" ht="15">
      <c r="B138" s="328"/>
      <c r="C138" s="266">
        <f t="shared" si="11"/>
        <v>19</v>
      </c>
      <c r="D138" t="s">
        <v>395</v>
      </c>
      <c r="E138" s="388" t="s">
        <v>8</v>
      </c>
      <c r="F138" s="302" t="s">
        <v>32</v>
      </c>
      <c r="G138"/>
      <c r="H138">
        <v>86</v>
      </c>
      <c r="I138"/>
      <c r="J138"/>
      <c r="K138">
        <v>96</v>
      </c>
      <c r="L138" s="302"/>
      <c r="M138">
        <v>182</v>
      </c>
      <c r="N138">
        <v>2</v>
      </c>
      <c r="O138" s="257">
        <v>91</v>
      </c>
    </row>
    <row r="139" spans="2:15" ht="15">
      <c r="B139" s="328"/>
      <c r="C139" s="266">
        <f t="shared" si="11"/>
        <v>19</v>
      </c>
      <c r="D139" t="s">
        <v>36</v>
      </c>
      <c r="E139" s="388" t="s">
        <v>10</v>
      </c>
      <c r="F139" s="302" t="s">
        <v>46</v>
      </c>
      <c r="G139">
        <v>91</v>
      </c>
      <c r="H139">
        <v>91</v>
      </c>
      <c r="I139"/>
      <c r="J139"/>
      <c r="K139"/>
      <c r="L139" s="302"/>
      <c r="M139">
        <v>182</v>
      </c>
      <c r="N139">
        <v>2</v>
      </c>
      <c r="O139" s="257">
        <v>91</v>
      </c>
    </row>
    <row r="140" spans="2:15" ht="15">
      <c r="B140" s="328"/>
      <c r="C140" s="266">
        <f t="shared" si="11"/>
        <v>21</v>
      </c>
      <c r="D140" t="s">
        <v>52</v>
      </c>
      <c r="E140" s="388" t="s">
        <v>4</v>
      </c>
      <c r="F140" s="302" t="s">
        <v>35</v>
      </c>
      <c r="G140">
        <v>86</v>
      </c>
      <c r="H140"/>
      <c r="I140"/>
      <c r="J140"/>
      <c r="K140">
        <v>94</v>
      </c>
      <c r="L140" s="302"/>
      <c r="M140">
        <v>180</v>
      </c>
      <c r="N140">
        <v>2</v>
      </c>
      <c r="O140" s="257">
        <v>90</v>
      </c>
    </row>
    <row r="141" spans="2:15" ht="15">
      <c r="B141" s="328"/>
      <c r="C141" s="266">
        <f t="shared" si="11"/>
        <v>22</v>
      </c>
      <c r="D141" t="s">
        <v>455</v>
      </c>
      <c r="E141" s="388" t="s">
        <v>4</v>
      </c>
      <c r="F141" s="302" t="s">
        <v>35</v>
      </c>
      <c r="G141"/>
      <c r="H141"/>
      <c r="I141">
        <v>89</v>
      </c>
      <c r="J141">
        <v>90</v>
      </c>
      <c r="K141"/>
      <c r="L141" s="302"/>
      <c r="M141">
        <v>179</v>
      </c>
      <c r="N141">
        <v>2</v>
      </c>
      <c r="O141" s="257">
        <v>89.5</v>
      </c>
    </row>
    <row r="142" spans="2:15" ht="15">
      <c r="B142" s="328"/>
      <c r="C142" s="266">
        <f t="shared" si="11"/>
        <v>23</v>
      </c>
      <c r="D142" t="s">
        <v>458</v>
      </c>
      <c r="E142" s="388" t="s">
        <v>4</v>
      </c>
      <c r="F142" s="302" t="s">
        <v>55</v>
      </c>
      <c r="G142"/>
      <c r="H142"/>
      <c r="I142">
        <v>85</v>
      </c>
      <c r="J142">
        <v>93</v>
      </c>
      <c r="K142"/>
      <c r="L142" s="302"/>
      <c r="M142">
        <v>178</v>
      </c>
      <c r="N142">
        <v>2</v>
      </c>
      <c r="O142" s="257">
        <v>89</v>
      </c>
    </row>
    <row r="143" spans="2:15" ht="15">
      <c r="B143" s="328"/>
      <c r="C143" s="266">
        <f t="shared" si="11"/>
        <v>24</v>
      </c>
      <c r="D143" t="s">
        <v>239</v>
      </c>
      <c r="E143" s="388" t="s">
        <v>4</v>
      </c>
      <c r="F143" s="302" t="s">
        <v>5</v>
      </c>
      <c r="G143">
        <v>83</v>
      </c>
      <c r="H143"/>
      <c r="I143">
        <v>93</v>
      </c>
      <c r="J143"/>
      <c r="K143"/>
      <c r="L143" s="302"/>
      <c r="M143">
        <v>176</v>
      </c>
      <c r="N143">
        <v>2</v>
      </c>
      <c r="O143" s="257">
        <v>88</v>
      </c>
    </row>
    <row r="144" spans="2:15" ht="15">
      <c r="B144" s="328"/>
      <c r="C144" s="266">
        <f t="shared" si="11"/>
        <v>25</v>
      </c>
      <c r="D144" t="s">
        <v>89</v>
      </c>
      <c r="E144" s="388" t="s">
        <v>4</v>
      </c>
      <c r="F144" s="302" t="s">
        <v>46</v>
      </c>
      <c r="G144">
        <v>81</v>
      </c>
      <c r="H144"/>
      <c r="I144"/>
      <c r="J144"/>
      <c r="K144">
        <v>93</v>
      </c>
      <c r="L144" s="302"/>
      <c r="M144">
        <v>174</v>
      </c>
      <c r="N144">
        <v>2</v>
      </c>
      <c r="O144" s="257">
        <v>87</v>
      </c>
    </row>
    <row r="145" spans="2:15" ht="15">
      <c r="B145" s="328"/>
      <c r="C145" s="266">
        <f t="shared" si="11"/>
        <v>26</v>
      </c>
      <c r="D145" t="s">
        <v>388</v>
      </c>
      <c r="E145" s="388" t="s">
        <v>10</v>
      </c>
      <c r="F145" s="302" t="s">
        <v>55</v>
      </c>
      <c r="G145"/>
      <c r="H145">
        <v>92</v>
      </c>
      <c r="I145"/>
      <c r="J145">
        <v>81</v>
      </c>
      <c r="K145"/>
      <c r="L145" s="302"/>
      <c r="M145">
        <v>173</v>
      </c>
      <c r="N145">
        <v>2</v>
      </c>
      <c r="O145" s="257">
        <v>86.5</v>
      </c>
    </row>
    <row r="146" spans="2:15" ht="15">
      <c r="B146" s="328"/>
      <c r="C146" s="266">
        <f t="shared" si="11"/>
        <v>27</v>
      </c>
      <c r="D146" t="s">
        <v>124</v>
      </c>
      <c r="E146" s="388" t="s">
        <v>8</v>
      </c>
      <c r="F146" s="302" t="s">
        <v>35</v>
      </c>
      <c r="G146">
        <v>94</v>
      </c>
      <c r="H146">
        <v>78</v>
      </c>
      <c r="I146"/>
      <c r="J146"/>
      <c r="K146"/>
      <c r="L146" s="302"/>
      <c r="M146">
        <v>172</v>
      </c>
      <c r="N146">
        <v>2</v>
      </c>
      <c r="O146" s="257">
        <v>86</v>
      </c>
    </row>
    <row r="147" spans="2:15" ht="15">
      <c r="B147" s="328"/>
      <c r="C147" s="266">
        <f t="shared" si="11"/>
        <v>28</v>
      </c>
      <c r="D147" t="s">
        <v>166</v>
      </c>
      <c r="E147" s="388" t="s">
        <v>11</v>
      </c>
      <c r="F147" s="302" t="s">
        <v>18</v>
      </c>
      <c r="G147">
        <v>79</v>
      </c>
      <c r="H147"/>
      <c r="I147"/>
      <c r="J147">
        <v>89</v>
      </c>
      <c r="K147"/>
      <c r="L147" s="302"/>
      <c r="M147">
        <v>168</v>
      </c>
      <c r="N147">
        <v>2</v>
      </c>
      <c r="O147" s="257">
        <v>84</v>
      </c>
    </row>
    <row r="148" spans="2:15" ht="15">
      <c r="B148" s="328"/>
      <c r="C148" s="266">
        <f t="shared" si="11"/>
        <v>29</v>
      </c>
      <c r="D148" t="s">
        <v>266</v>
      </c>
      <c r="E148" s="388" t="s">
        <v>8</v>
      </c>
      <c r="F148" s="302" t="s">
        <v>122</v>
      </c>
      <c r="G148">
        <v>85</v>
      </c>
      <c r="H148">
        <v>81</v>
      </c>
      <c r="I148"/>
      <c r="J148"/>
      <c r="K148"/>
      <c r="L148" s="302"/>
      <c r="M148">
        <v>166</v>
      </c>
      <c r="N148">
        <v>2</v>
      </c>
      <c r="O148" s="257">
        <v>83</v>
      </c>
    </row>
    <row r="149" spans="2:15" ht="15">
      <c r="B149" s="328"/>
      <c r="C149" s="266">
        <f t="shared" si="11"/>
        <v>30</v>
      </c>
      <c r="D149" t="s">
        <v>167</v>
      </c>
      <c r="E149" s="388" t="s">
        <v>11</v>
      </c>
      <c r="F149" s="302" t="s">
        <v>15</v>
      </c>
      <c r="G149">
        <v>75</v>
      </c>
      <c r="H149"/>
      <c r="I149"/>
      <c r="J149">
        <v>79</v>
      </c>
      <c r="K149"/>
      <c r="L149" s="302"/>
      <c r="M149">
        <v>154</v>
      </c>
      <c r="N149">
        <v>2</v>
      </c>
      <c r="O149" s="257">
        <v>77</v>
      </c>
    </row>
    <row r="150" spans="2:15" ht="15">
      <c r="B150" s="328"/>
      <c r="C150" s="266">
        <f t="shared" si="11"/>
        <v>31</v>
      </c>
      <c r="D150" t="s">
        <v>174</v>
      </c>
      <c r="E150" s="388" t="s">
        <v>4</v>
      </c>
      <c r="F150" s="302" t="s">
        <v>38</v>
      </c>
      <c r="G150"/>
      <c r="H150">
        <v>68</v>
      </c>
      <c r="I150"/>
      <c r="J150"/>
      <c r="K150">
        <v>83</v>
      </c>
      <c r="L150" s="302"/>
      <c r="M150">
        <v>151</v>
      </c>
      <c r="N150">
        <v>2</v>
      </c>
      <c r="O150" s="257">
        <v>75.5</v>
      </c>
    </row>
    <row r="151" spans="2:15" ht="15">
      <c r="B151" s="328"/>
      <c r="C151" s="266">
        <f t="shared" si="11"/>
        <v>31</v>
      </c>
      <c r="D151" t="s">
        <v>435</v>
      </c>
      <c r="E151" s="388" t="s">
        <v>4</v>
      </c>
      <c r="F151" s="302" t="s">
        <v>32</v>
      </c>
      <c r="G151"/>
      <c r="H151"/>
      <c r="I151"/>
      <c r="J151">
        <v>78</v>
      </c>
      <c r="K151">
        <v>73</v>
      </c>
      <c r="L151" s="302"/>
      <c r="M151">
        <v>151</v>
      </c>
      <c r="N151">
        <v>2</v>
      </c>
      <c r="O151" s="257">
        <v>75.5</v>
      </c>
    </row>
    <row r="152" spans="2:15" ht="15">
      <c r="B152" s="328"/>
      <c r="C152" s="266">
        <f t="shared" ref="C152:C183" si="12">RANK(M152,M$120:M$218)</f>
        <v>33</v>
      </c>
      <c r="D152" t="s">
        <v>417</v>
      </c>
      <c r="E152" s="388" t="s">
        <v>8</v>
      </c>
      <c r="F152" s="302" t="s">
        <v>32</v>
      </c>
      <c r="G152"/>
      <c r="H152">
        <v>69</v>
      </c>
      <c r="I152"/>
      <c r="J152"/>
      <c r="K152">
        <v>81</v>
      </c>
      <c r="L152" s="302"/>
      <c r="M152">
        <v>150</v>
      </c>
      <c r="N152">
        <v>2</v>
      </c>
      <c r="O152" s="257">
        <v>75</v>
      </c>
    </row>
    <row r="153" spans="2:15" ht="15">
      <c r="B153" s="328"/>
      <c r="C153" s="266">
        <f t="shared" si="12"/>
        <v>34</v>
      </c>
      <c r="D153" t="s">
        <v>67</v>
      </c>
      <c r="E153" s="388" t="s">
        <v>10</v>
      </c>
      <c r="F153" s="302" t="s">
        <v>15</v>
      </c>
      <c r="G153">
        <v>64</v>
      </c>
      <c r="H153"/>
      <c r="I153"/>
      <c r="J153"/>
      <c r="K153">
        <v>82</v>
      </c>
      <c r="L153" s="302"/>
      <c r="M153">
        <v>146</v>
      </c>
      <c r="N153">
        <v>2</v>
      </c>
      <c r="O153" s="257">
        <v>73</v>
      </c>
    </row>
    <row r="154" spans="2:15" ht="15">
      <c r="B154" s="328"/>
      <c r="C154" s="266">
        <f t="shared" si="12"/>
        <v>35</v>
      </c>
      <c r="D154" t="s">
        <v>56</v>
      </c>
      <c r="E154" s="388" t="s">
        <v>10</v>
      </c>
      <c r="F154" s="302" t="s">
        <v>32</v>
      </c>
      <c r="G154">
        <v>71</v>
      </c>
      <c r="H154">
        <v>74</v>
      </c>
      <c r="I154"/>
      <c r="J154"/>
      <c r="K154"/>
      <c r="L154" s="302"/>
      <c r="M154">
        <v>145</v>
      </c>
      <c r="N154">
        <v>2</v>
      </c>
      <c r="O154" s="257">
        <v>72.5</v>
      </c>
    </row>
    <row r="155" spans="2:15" ht="15">
      <c r="B155" s="328"/>
      <c r="C155" s="266">
        <f t="shared" si="12"/>
        <v>35</v>
      </c>
      <c r="D155" t="s">
        <v>425</v>
      </c>
      <c r="E155" s="388" t="s">
        <v>8</v>
      </c>
      <c r="F155" s="302" t="s">
        <v>35</v>
      </c>
      <c r="G155"/>
      <c r="H155">
        <v>64</v>
      </c>
      <c r="I155">
        <v>81</v>
      </c>
      <c r="J155"/>
      <c r="K155"/>
      <c r="L155" s="302"/>
      <c r="M155">
        <v>145</v>
      </c>
      <c r="N155">
        <v>2</v>
      </c>
      <c r="O155" s="257">
        <v>72.5</v>
      </c>
    </row>
    <row r="156" spans="2:15" ht="15">
      <c r="B156" s="328"/>
      <c r="C156" s="266">
        <f t="shared" si="12"/>
        <v>37</v>
      </c>
      <c r="D156" t="s">
        <v>91</v>
      </c>
      <c r="E156" s="388" t="s">
        <v>8</v>
      </c>
      <c r="F156" s="302" t="s">
        <v>46</v>
      </c>
      <c r="G156">
        <v>66</v>
      </c>
      <c r="H156">
        <v>77</v>
      </c>
      <c r="I156"/>
      <c r="J156"/>
      <c r="K156"/>
      <c r="L156" s="302"/>
      <c r="M156">
        <v>143</v>
      </c>
      <c r="N156">
        <v>2</v>
      </c>
      <c r="O156" s="257">
        <v>71.5</v>
      </c>
    </row>
    <row r="157" spans="2:15" ht="15">
      <c r="B157" s="328"/>
      <c r="C157" s="266">
        <f t="shared" si="12"/>
        <v>38</v>
      </c>
      <c r="D157" t="s">
        <v>139</v>
      </c>
      <c r="E157" s="388" t="s">
        <v>8</v>
      </c>
      <c r="F157" s="302" t="s">
        <v>46</v>
      </c>
      <c r="G157">
        <v>74</v>
      </c>
      <c r="H157">
        <v>65</v>
      </c>
      <c r="I157"/>
      <c r="J157"/>
      <c r="K157"/>
      <c r="L157" s="302"/>
      <c r="M157">
        <v>139</v>
      </c>
      <c r="N157">
        <v>2</v>
      </c>
      <c r="O157" s="257">
        <v>69.5</v>
      </c>
    </row>
    <row r="158" spans="2:15" ht="15">
      <c r="B158" s="328"/>
      <c r="C158" s="266">
        <f t="shared" si="12"/>
        <v>39</v>
      </c>
      <c r="D158" t="s">
        <v>92</v>
      </c>
      <c r="E158" s="388" t="s">
        <v>10</v>
      </c>
      <c r="F158" s="302" t="s">
        <v>55</v>
      </c>
      <c r="G158">
        <v>60</v>
      </c>
      <c r="H158"/>
      <c r="I158"/>
      <c r="J158">
        <v>75</v>
      </c>
      <c r="K158"/>
      <c r="L158" s="302"/>
      <c r="M158">
        <v>135</v>
      </c>
      <c r="N158">
        <v>2</v>
      </c>
      <c r="O158" s="257">
        <v>67.5</v>
      </c>
    </row>
    <row r="159" spans="2:15" ht="15">
      <c r="B159" s="328"/>
      <c r="C159" s="266">
        <f t="shared" si="12"/>
        <v>40</v>
      </c>
      <c r="D159" t="s">
        <v>510</v>
      </c>
      <c r="E159" s="388" t="s">
        <v>8</v>
      </c>
      <c r="F159" s="302" t="s">
        <v>62</v>
      </c>
      <c r="G159"/>
      <c r="H159"/>
      <c r="I159"/>
      <c r="J159"/>
      <c r="K159">
        <v>99</v>
      </c>
      <c r="L159" s="302"/>
      <c r="M159">
        <v>99</v>
      </c>
      <c r="N159">
        <v>1</v>
      </c>
      <c r="O159" s="257">
        <v>99</v>
      </c>
    </row>
    <row r="160" spans="2:15" ht="15">
      <c r="B160" s="328"/>
      <c r="C160" s="266">
        <f t="shared" si="12"/>
        <v>40</v>
      </c>
      <c r="D160" t="s">
        <v>34</v>
      </c>
      <c r="E160" s="388" t="s">
        <v>10</v>
      </c>
      <c r="F160" s="302" t="s">
        <v>42</v>
      </c>
      <c r="G160">
        <v>99</v>
      </c>
      <c r="H160"/>
      <c r="I160"/>
      <c r="J160"/>
      <c r="K160"/>
      <c r="L160" s="302"/>
      <c r="M160">
        <v>99</v>
      </c>
      <c r="N160">
        <v>1</v>
      </c>
      <c r="O160" s="257">
        <v>99</v>
      </c>
    </row>
    <row r="161" spans="2:15" ht="15">
      <c r="B161" s="328"/>
      <c r="C161" s="266">
        <f t="shared" si="12"/>
        <v>40</v>
      </c>
      <c r="D161" t="s">
        <v>83</v>
      </c>
      <c r="E161" s="388" t="s">
        <v>4</v>
      </c>
      <c r="F161" s="302" t="s">
        <v>26</v>
      </c>
      <c r="G161"/>
      <c r="H161"/>
      <c r="I161">
        <v>99</v>
      </c>
      <c r="J161"/>
      <c r="K161"/>
      <c r="L161" s="302"/>
      <c r="M161">
        <v>99</v>
      </c>
      <c r="N161">
        <v>1</v>
      </c>
      <c r="O161" s="257">
        <v>99</v>
      </c>
    </row>
    <row r="162" spans="2:15" ht="15">
      <c r="B162" s="328"/>
      <c r="C162" s="266">
        <f t="shared" si="12"/>
        <v>40</v>
      </c>
      <c r="D162" t="s">
        <v>311</v>
      </c>
      <c r="E162" s="388" t="s">
        <v>4</v>
      </c>
      <c r="F162" s="302" t="s">
        <v>26</v>
      </c>
      <c r="G162"/>
      <c r="H162"/>
      <c r="I162"/>
      <c r="J162">
        <v>99</v>
      </c>
      <c r="K162"/>
      <c r="L162" s="302"/>
      <c r="M162">
        <v>99</v>
      </c>
      <c r="N162">
        <v>1</v>
      </c>
      <c r="O162" s="257">
        <v>99</v>
      </c>
    </row>
    <row r="163" spans="2:15" ht="15">
      <c r="B163" s="328"/>
      <c r="C163" s="266">
        <f t="shared" si="12"/>
        <v>40</v>
      </c>
      <c r="D163" t="s">
        <v>173</v>
      </c>
      <c r="E163" s="388" t="s">
        <v>4</v>
      </c>
      <c r="F163" s="302" t="s">
        <v>39</v>
      </c>
      <c r="G163"/>
      <c r="H163">
        <v>99</v>
      </c>
      <c r="I163"/>
      <c r="J163"/>
      <c r="K163"/>
      <c r="L163" s="302"/>
      <c r="M163">
        <v>99</v>
      </c>
      <c r="N163">
        <v>1</v>
      </c>
      <c r="O163" s="257">
        <v>99</v>
      </c>
    </row>
    <row r="164" spans="2:15" ht="15">
      <c r="B164" s="328"/>
      <c r="C164" s="266">
        <f t="shared" si="12"/>
        <v>45</v>
      </c>
      <c r="D164" t="s">
        <v>380</v>
      </c>
      <c r="E164" s="388" t="s">
        <v>10</v>
      </c>
      <c r="F164" s="302" t="s">
        <v>15</v>
      </c>
      <c r="G164"/>
      <c r="H164">
        <v>98</v>
      </c>
      <c r="I164"/>
      <c r="J164"/>
      <c r="K164"/>
      <c r="L164" s="302"/>
      <c r="M164">
        <v>98</v>
      </c>
      <c r="N164">
        <v>1</v>
      </c>
      <c r="O164" s="257">
        <v>98</v>
      </c>
    </row>
    <row r="165" spans="2:15" ht="15">
      <c r="B165" s="328"/>
      <c r="C165" s="266">
        <f t="shared" si="12"/>
        <v>45</v>
      </c>
      <c r="D165" t="s">
        <v>88</v>
      </c>
      <c r="E165" s="388" t="s">
        <v>4</v>
      </c>
      <c r="F165" s="302" t="s">
        <v>18</v>
      </c>
      <c r="G165"/>
      <c r="H165"/>
      <c r="I165">
        <v>98</v>
      </c>
      <c r="J165"/>
      <c r="K165"/>
      <c r="L165" s="302"/>
      <c r="M165">
        <v>98</v>
      </c>
      <c r="N165">
        <v>1</v>
      </c>
      <c r="O165" s="257">
        <v>98</v>
      </c>
    </row>
    <row r="166" spans="2:15" ht="15">
      <c r="B166" s="328"/>
      <c r="C166" s="266">
        <f t="shared" si="12"/>
        <v>45</v>
      </c>
      <c r="D166" t="s">
        <v>44</v>
      </c>
      <c r="E166" s="388" t="s">
        <v>8</v>
      </c>
      <c r="F166" s="302" t="s">
        <v>46</v>
      </c>
      <c r="G166">
        <v>98</v>
      </c>
      <c r="H166"/>
      <c r="I166"/>
      <c r="J166"/>
      <c r="K166"/>
      <c r="L166" s="302"/>
      <c r="M166">
        <v>98</v>
      </c>
      <c r="N166">
        <v>1</v>
      </c>
      <c r="O166" s="257">
        <v>98</v>
      </c>
    </row>
    <row r="167" spans="2:15" ht="15">
      <c r="B167" s="328"/>
      <c r="C167" s="266">
        <f t="shared" si="12"/>
        <v>48</v>
      </c>
      <c r="D167" t="s">
        <v>452</v>
      </c>
      <c r="E167" s="388" t="s">
        <v>8</v>
      </c>
      <c r="F167" s="302" t="s">
        <v>62</v>
      </c>
      <c r="G167"/>
      <c r="H167"/>
      <c r="I167">
        <v>97</v>
      </c>
      <c r="J167"/>
      <c r="K167"/>
      <c r="L167" s="302"/>
      <c r="M167">
        <v>97</v>
      </c>
      <c r="N167">
        <v>1</v>
      </c>
      <c r="O167" s="257">
        <v>97</v>
      </c>
    </row>
    <row r="168" spans="2:15" ht="15">
      <c r="B168" s="328"/>
      <c r="C168" s="266">
        <f t="shared" si="12"/>
        <v>49</v>
      </c>
      <c r="D168" t="s">
        <v>304</v>
      </c>
      <c r="E168" s="388" t="s">
        <v>10</v>
      </c>
      <c r="F168" s="302" t="s">
        <v>42</v>
      </c>
      <c r="G168">
        <v>96</v>
      </c>
      <c r="H168"/>
      <c r="I168"/>
      <c r="J168"/>
      <c r="K168"/>
      <c r="L168" s="302"/>
      <c r="M168">
        <v>96</v>
      </c>
      <c r="N168">
        <v>1</v>
      </c>
      <c r="O168" s="257">
        <v>96</v>
      </c>
    </row>
    <row r="169" spans="2:15" ht="15">
      <c r="B169" s="328"/>
      <c r="C169" s="266">
        <f t="shared" si="12"/>
        <v>50</v>
      </c>
      <c r="D169" t="s">
        <v>511</v>
      </c>
      <c r="E169" s="388" t="s">
        <v>11</v>
      </c>
      <c r="F169" s="302" t="s">
        <v>18</v>
      </c>
      <c r="G169"/>
      <c r="H169"/>
      <c r="I169"/>
      <c r="J169"/>
      <c r="K169">
        <v>95</v>
      </c>
      <c r="L169" s="302"/>
      <c r="M169">
        <v>95</v>
      </c>
      <c r="N169">
        <v>1</v>
      </c>
      <c r="O169" s="257">
        <v>95</v>
      </c>
    </row>
    <row r="170" spans="2:15" ht="15">
      <c r="B170" s="328"/>
      <c r="C170" s="266">
        <f t="shared" si="12"/>
        <v>50</v>
      </c>
      <c r="D170" t="s">
        <v>385</v>
      </c>
      <c r="E170" s="388" t="s">
        <v>8</v>
      </c>
      <c r="F170" s="302" t="s">
        <v>18</v>
      </c>
      <c r="G170"/>
      <c r="H170">
        <v>95</v>
      </c>
      <c r="I170"/>
      <c r="J170"/>
      <c r="K170"/>
      <c r="L170" s="302"/>
      <c r="M170">
        <v>95</v>
      </c>
      <c r="N170">
        <v>1</v>
      </c>
      <c r="O170" s="257">
        <v>95</v>
      </c>
    </row>
    <row r="171" spans="2:15" ht="15">
      <c r="B171" s="328"/>
      <c r="C171" s="266">
        <f t="shared" si="12"/>
        <v>52</v>
      </c>
      <c r="D171" t="s">
        <v>114</v>
      </c>
      <c r="E171" s="388" t="s">
        <v>4</v>
      </c>
      <c r="F171" s="302" t="s">
        <v>15</v>
      </c>
      <c r="G171"/>
      <c r="H171"/>
      <c r="I171"/>
      <c r="J171">
        <v>94</v>
      </c>
      <c r="K171"/>
      <c r="L171" s="302"/>
      <c r="M171">
        <v>94</v>
      </c>
      <c r="N171">
        <v>1</v>
      </c>
      <c r="O171" s="257">
        <v>94</v>
      </c>
    </row>
    <row r="172" spans="2:15" ht="15">
      <c r="B172" s="328"/>
      <c r="C172" s="266">
        <f t="shared" si="12"/>
        <v>52</v>
      </c>
      <c r="D172" t="s">
        <v>386</v>
      </c>
      <c r="E172" s="388" t="s">
        <v>8</v>
      </c>
      <c r="F172" s="302" t="s">
        <v>60</v>
      </c>
      <c r="G172"/>
      <c r="H172">
        <v>94</v>
      </c>
      <c r="I172"/>
      <c r="J172"/>
      <c r="K172"/>
      <c r="L172" s="302"/>
      <c r="M172">
        <v>94</v>
      </c>
      <c r="N172">
        <v>1</v>
      </c>
      <c r="O172" s="257">
        <v>94</v>
      </c>
    </row>
    <row r="173" spans="2:15" ht="15">
      <c r="B173" s="328"/>
      <c r="C173" s="266">
        <f t="shared" si="12"/>
        <v>54</v>
      </c>
      <c r="D173" t="s">
        <v>512</v>
      </c>
      <c r="E173" s="388" t="s">
        <v>505</v>
      </c>
      <c r="F173" s="302" t="s">
        <v>18</v>
      </c>
      <c r="G173"/>
      <c r="H173"/>
      <c r="I173"/>
      <c r="J173"/>
      <c r="K173">
        <v>92</v>
      </c>
      <c r="L173" s="302"/>
      <c r="M173">
        <v>92</v>
      </c>
      <c r="N173">
        <v>1</v>
      </c>
      <c r="O173" s="257">
        <v>92</v>
      </c>
    </row>
    <row r="174" spans="2:15" ht="15">
      <c r="B174" s="328"/>
      <c r="C174" s="266">
        <f t="shared" si="12"/>
        <v>55</v>
      </c>
      <c r="D174" t="s">
        <v>513</v>
      </c>
      <c r="E174" s="388" t="s">
        <v>8</v>
      </c>
      <c r="F174" s="302" t="s">
        <v>42</v>
      </c>
      <c r="G174"/>
      <c r="H174"/>
      <c r="I174"/>
      <c r="J174"/>
      <c r="K174">
        <v>90</v>
      </c>
      <c r="L174" s="302"/>
      <c r="M174">
        <v>90</v>
      </c>
      <c r="N174">
        <v>1</v>
      </c>
      <c r="O174" s="257">
        <v>90</v>
      </c>
    </row>
    <row r="175" spans="2:15" ht="15">
      <c r="B175" s="328"/>
      <c r="C175" s="266">
        <f t="shared" si="12"/>
        <v>56</v>
      </c>
      <c r="D175" t="s">
        <v>514</v>
      </c>
      <c r="E175" s="388" t="s">
        <v>8</v>
      </c>
      <c r="F175" s="302" t="s">
        <v>18</v>
      </c>
      <c r="G175"/>
      <c r="H175"/>
      <c r="I175"/>
      <c r="J175"/>
      <c r="K175">
        <v>89</v>
      </c>
      <c r="L175" s="302"/>
      <c r="M175">
        <v>89</v>
      </c>
      <c r="N175">
        <v>1</v>
      </c>
      <c r="O175" s="257">
        <v>89</v>
      </c>
    </row>
    <row r="176" spans="2:15" ht="15">
      <c r="B176" s="328"/>
      <c r="C176" s="266">
        <f t="shared" si="12"/>
        <v>56</v>
      </c>
      <c r="D176" t="s">
        <v>50</v>
      </c>
      <c r="E176" s="388" t="s">
        <v>8</v>
      </c>
      <c r="F176" s="302" t="s">
        <v>35</v>
      </c>
      <c r="G176"/>
      <c r="H176">
        <v>89</v>
      </c>
      <c r="I176"/>
      <c r="J176"/>
      <c r="K176"/>
      <c r="L176" s="302"/>
      <c r="M176">
        <v>89</v>
      </c>
      <c r="N176">
        <v>1</v>
      </c>
      <c r="O176" s="257">
        <v>89</v>
      </c>
    </row>
    <row r="177" spans="2:15" ht="15">
      <c r="B177" s="328"/>
      <c r="C177" s="266">
        <f t="shared" si="12"/>
        <v>58</v>
      </c>
      <c r="D177" t="s">
        <v>48</v>
      </c>
      <c r="E177" s="388" t="s">
        <v>11</v>
      </c>
      <c r="F177" s="302" t="s">
        <v>35</v>
      </c>
      <c r="G177"/>
      <c r="H177"/>
      <c r="I177"/>
      <c r="J177"/>
      <c r="K177">
        <v>88</v>
      </c>
      <c r="L177" s="302"/>
      <c r="M177">
        <v>88</v>
      </c>
      <c r="N177">
        <v>1</v>
      </c>
      <c r="O177" s="257">
        <v>88</v>
      </c>
    </row>
    <row r="178" spans="2:15" ht="15">
      <c r="B178" s="328"/>
      <c r="C178" s="266">
        <f t="shared" si="12"/>
        <v>58</v>
      </c>
      <c r="D178" t="s">
        <v>392</v>
      </c>
      <c r="E178" s="388" t="s">
        <v>8</v>
      </c>
      <c r="F178" s="302" t="s">
        <v>46</v>
      </c>
      <c r="G178"/>
      <c r="H178">
        <v>88</v>
      </c>
      <c r="I178"/>
      <c r="J178"/>
      <c r="K178"/>
      <c r="L178" s="302"/>
      <c r="M178">
        <v>88</v>
      </c>
      <c r="N178">
        <v>1</v>
      </c>
      <c r="O178" s="257">
        <v>88</v>
      </c>
    </row>
    <row r="179" spans="2:15" ht="15">
      <c r="B179" s="328"/>
      <c r="C179" s="266">
        <f t="shared" si="12"/>
        <v>58</v>
      </c>
      <c r="D179" t="s">
        <v>37</v>
      </c>
      <c r="E179" s="388" t="s">
        <v>4</v>
      </c>
      <c r="F179" s="302" t="s">
        <v>15</v>
      </c>
      <c r="G179">
        <v>88</v>
      </c>
      <c r="H179"/>
      <c r="I179"/>
      <c r="J179"/>
      <c r="K179"/>
      <c r="L179" s="302"/>
      <c r="M179">
        <v>88</v>
      </c>
      <c r="N179">
        <v>1</v>
      </c>
      <c r="O179" s="257">
        <v>88</v>
      </c>
    </row>
    <row r="180" spans="2:15" ht="15">
      <c r="B180" s="328"/>
      <c r="C180" s="266">
        <f t="shared" si="12"/>
        <v>61</v>
      </c>
      <c r="D180" t="s">
        <v>460</v>
      </c>
      <c r="E180" s="388" t="s">
        <v>4</v>
      </c>
      <c r="F180" s="302" t="s">
        <v>35</v>
      </c>
      <c r="G180"/>
      <c r="H180"/>
      <c r="I180"/>
      <c r="J180"/>
      <c r="K180">
        <v>87</v>
      </c>
      <c r="L180" s="302"/>
      <c r="M180">
        <v>87</v>
      </c>
      <c r="N180">
        <v>1</v>
      </c>
      <c r="O180" s="257">
        <v>87</v>
      </c>
    </row>
    <row r="181" spans="2:15" ht="15">
      <c r="B181" s="328"/>
      <c r="C181" s="266">
        <f t="shared" si="12"/>
        <v>61</v>
      </c>
      <c r="D181" t="s">
        <v>271</v>
      </c>
      <c r="E181" s="388" t="s">
        <v>8</v>
      </c>
      <c r="F181" s="302" t="s">
        <v>55</v>
      </c>
      <c r="G181">
        <v>87</v>
      </c>
      <c r="H181"/>
      <c r="I181"/>
      <c r="J181"/>
      <c r="K181"/>
      <c r="L181" s="302"/>
      <c r="M181">
        <v>87</v>
      </c>
      <c r="N181">
        <v>1</v>
      </c>
      <c r="O181" s="257">
        <v>87</v>
      </c>
    </row>
    <row r="182" spans="2:15" ht="15">
      <c r="B182" s="328"/>
      <c r="C182" s="266">
        <f t="shared" si="12"/>
        <v>63</v>
      </c>
      <c r="D182" t="s">
        <v>515</v>
      </c>
      <c r="E182" s="388" t="s">
        <v>8</v>
      </c>
      <c r="F182" s="302" t="s">
        <v>20</v>
      </c>
      <c r="G182"/>
      <c r="H182"/>
      <c r="I182"/>
      <c r="J182"/>
      <c r="K182">
        <v>85</v>
      </c>
      <c r="L182" s="302"/>
      <c r="M182">
        <v>85</v>
      </c>
      <c r="N182">
        <v>1</v>
      </c>
      <c r="O182" s="257">
        <v>85</v>
      </c>
    </row>
    <row r="183" spans="2:15" ht="15">
      <c r="B183" s="328"/>
      <c r="C183" s="266">
        <f t="shared" si="12"/>
        <v>63</v>
      </c>
      <c r="D183" t="s">
        <v>397</v>
      </c>
      <c r="E183" s="388" t="s">
        <v>8</v>
      </c>
      <c r="F183" s="302" t="s">
        <v>32</v>
      </c>
      <c r="G183"/>
      <c r="H183">
        <v>85</v>
      </c>
      <c r="I183"/>
      <c r="J183"/>
      <c r="K183"/>
      <c r="L183" s="302"/>
      <c r="M183">
        <v>85</v>
      </c>
      <c r="N183">
        <v>1</v>
      </c>
      <c r="O183" s="257">
        <v>85</v>
      </c>
    </row>
    <row r="184" spans="2:15" ht="15">
      <c r="B184" s="328"/>
      <c r="C184" s="266">
        <f t="shared" ref="C184:C202" si="13">RANK(M184,M$120:M$218)</f>
        <v>65</v>
      </c>
      <c r="D184" t="s">
        <v>516</v>
      </c>
      <c r="E184" s="388" t="s">
        <v>8</v>
      </c>
      <c r="F184" s="302" t="s">
        <v>22</v>
      </c>
      <c r="G184"/>
      <c r="H184"/>
      <c r="I184"/>
      <c r="J184"/>
      <c r="K184">
        <v>84</v>
      </c>
      <c r="L184" s="302"/>
      <c r="M184">
        <v>84</v>
      </c>
      <c r="N184">
        <v>1</v>
      </c>
      <c r="O184" s="257">
        <v>84</v>
      </c>
    </row>
    <row r="185" spans="2:15" ht="15">
      <c r="B185" s="328"/>
      <c r="C185" s="266">
        <f t="shared" si="13"/>
        <v>65</v>
      </c>
      <c r="D185" t="s">
        <v>40</v>
      </c>
      <c r="E185" s="388" t="s">
        <v>10</v>
      </c>
      <c r="F185" s="302" t="s">
        <v>42</v>
      </c>
      <c r="G185">
        <v>84</v>
      </c>
      <c r="H185"/>
      <c r="I185"/>
      <c r="J185"/>
      <c r="K185"/>
      <c r="L185" s="302"/>
      <c r="M185">
        <v>84</v>
      </c>
      <c r="N185">
        <v>1</v>
      </c>
      <c r="O185">
        <v>84</v>
      </c>
    </row>
    <row r="186" spans="2:15" ht="15">
      <c r="B186" s="328"/>
      <c r="C186" s="266">
        <f t="shared" si="13"/>
        <v>67</v>
      </c>
      <c r="D186" t="s">
        <v>433</v>
      </c>
      <c r="E186" s="388" t="s">
        <v>10</v>
      </c>
      <c r="F186" s="302" t="s">
        <v>65</v>
      </c>
      <c r="G186"/>
      <c r="H186"/>
      <c r="I186">
        <v>83</v>
      </c>
      <c r="J186"/>
      <c r="K186"/>
      <c r="L186" s="302"/>
      <c r="M186">
        <v>83</v>
      </c>
      <c r="N186">
        <v>1</v>
      </c>
      <c r="O186" s="257">
        <v>83</v>
      </c>
    </row>
    <row r="187" spans="2:15" ht="15">
      <c r="B187" s="328"/>
      <c r="C187" s="266">
        <f t="shared" si="13"/>
        <v>68</v>
      </c>
      <c r="D187" t="s">
        <v>258</v>
      </c>
      <c r="E187" s="388" t="s">
        <v>8</v>
      </c>
      <c r="F187" s="302" t="s">
        <v>18</v>
      </c>
      <c r="G187"/>
      <c r="H187">
        <v>82</v>
      </c>
      <c r="I187"/>
      <c r="J187"/>
      <c r="K187"/>
      <c r="L187" s="302"/>
      <c r="M187">
        <v>82</v>
      </c>
      <c r="N187">
        <v>1</v>
      </c>
      <c r="O187" s="257">
        <v>82</v>
      </c>
    </row>
    <row r="188" spans="2:15" ht="15">
      <c r="B188" s="328"/>
      <c r="C188" s="266">
        <f t="shared" si="13"/>
        <v>68</v>
      </c>
      <c r="D188" t="s">
        <v>489</v>
      </c>
      <c r="E188" s="388" t="s">
        <v>4</v>
      </c>
      <c r="F188" s="302" t="s">
        <v>32</v>
      </c>
      <c r="G188"/>
      <c r="H188"/>
      <c r="I188"/>
      <c r="J188">
        <v>82</v>
      </c>
      <c r="K188"/>
      <c r="L188" s="302"/>
      <c r="M188">
        <v>82</v>
      </c>
      <c r="N188">
        <v>1</v>
      </c>
      <c r="O188" s="257">
        <v>82</v>
      </c>
    </row>
    <row r="189" spans="2:15" ht="15">
      <c r="B189" s="328"/>
      <c r="C189" s="266">
        <f t="shared" si="13"/>
        <v>70</v>
      </c>
      <c r="D189" t="s">
        <v>517</v>
      </c>
      <c r="E189" s="388" t="s">
        <v>10</v>
      </c>
      <c r="F189" s="302" t="s">
        <v>32</v>
      </c>
      <c r="G189"/>
      <c r="H189"/>
      <c r="I189"/>
      <c r="J189"/>
      <c r="K189">
        <v>80</v>
      </c>
      <c r="L189" s="302"/>
      <c r="M189">
        <v>80</v>
      </c>
      <c r="N189">
        <v>1</v>
      </c>
      <c r="O189" s="257">
        <v>80</v>
      </c>
    </row>
    <row r="190" spans="2:15" ht="15">
      <c r="B190" s="328"/>
      <c r="C190" s="266">
        <f t="shared" si="13"/>
        <v>70</v>
      </c>
      <c r="D190" t="s">
        <v>404</v>
      </c>
      <c r="E190" s="388" t="s">
        <v>8</v>
      </c>
      <c r="F190" s="302" t="s">
        <v>5</v>
      </c>
      <c r="G190"/>
      <c r="H190">
        <v>80</v>
      </c>
      <c r="I190"/>
      <c r="J190"/>
      <c r="K190"/>
      <c r="L190" s="302"/>
      <c r="M190">
        <v>80</v>
      </c>
      <c r="N190">
        <v>1</v>
      </c>
      <c r="O190" s="257">
        <v>80</v>
      </c>
    </row>
    <row r="191" spans="2:15" ht="15">
      <c r="B191" s="328"/>
      <c r="C191" s="266">
        <f t="shared" si="13"/>
        <v>72</v>
      </c>
      <c r="D191" t="s">
        <v>518</v>
      </c>
      <c r="E191" s="388" t="s">
        <v>8</v>
      </c>
      <c r="F191" s="302" t="s">
        <v>19</v>
      </c>
      <c r="G191"/>
      <c r="H191"/>
      <c r="I191"/>
      <c r="J191"/>
      <c r="K191">
        <v>79</v>
      </c>
      <c r="L191" s="302"/>
      <c r="M191">
        <v>79</v>
      </c>
      <c r="N191">
        <v>1</v>
      </c>
      <c r="O191" s="257">
        <v>79</v>
      </c>
    </row>
    <row r="192" spans="2:15" ht="15">
      <c r="B192" s="328"/>
      <c r="C192" s="266">
        <f t="shared" si="13"/>
        <v>72</v>
      </c>
      <c r="D192" t="s">
        <v>406</v>
      </c>
      <c r="E192" s="388" t="s">
        <v>8</v>
      </c>
      <c r="F192" s="302" t="s">
        <v>55</v>
      </c>
      <c r="G192"/>
      <c r="H192">
        <v>79</v>
      </c>
      <c r="I192"/>
      <c r="J192"/>
      <c r="K192"/>
      <c r="L192" s="302"/>
      <c r="M192">
        <v>79</v>
      </c>
      <c r="N192">
        <v>1</v>
      </c>
      <c r="O192" s="257">
        <v>79</v>
      </c>
    </row>
    <row r="193" spans="2:15" ht="15">
      <c r="B193" s="328"/>
      <c r="C193" s="266">
        <f t="shared" si="13"/>
        <v>72</v>
      </c>
      <c r="D193" t="s">
        <v>460</v>
      </c>
      <c r="E193" s="388" t="s">
        <v>4</v>
      </c>
      <c r="F193" s="302" t="s">
        <v>35</v>
      </c>
      <c r="G193"/>
      <c r="H193"/>
      <c r="I193">
        <v>79</v>
      </c>
      <c r="J193"/>
      <c r="K193"/>
      <c r="L193" s="302"/>
      <c r="M193">
        <v>79</v>
      </c>
      <c r="N193">
        <v>1</v>
      </c>
      <c r="O193" s="257">
        <v>79</v>
      </c>
    </row>
    <row r="194" spans="2:15" ht="15">
      <c r="B194" s="328"/>
      <c r="C194" s="266">
        <f t="shared" si="13"/>
        <v>75</v>
      </c>
      <c r="D194" t="s">
        <v>305</v>
      </c>
      <c r="E194" s="388" t="s">
        <v>4</v>
      </c>
      <c r="F194" s="302" t="s">
        <v>18</v>
      </c>
      <c r="G194">
        <v>78</v>
      </c>
      <c r="H194"/>
      <c r="I194"/>
      <c r="J194"/>
      <c r="K194"/>
      <c r="L194" s="302"/>
      <c r="M194">
        <v>78</v>
      </c>
      <c r="N194">
        <v>1</v>
      </c>
      <c r="O194" s="257">
        <v>78</v>
      </c>
    </row>
    <row r="195" spans="2:15" ht="15">
      <c r="B195" s="328"/>
      <c r="C195" s="266">
        <f t="shared" si="13"/>
        <v>76</v>
      </c>
      <c r="D195" t="s">
        <v>179</v>
      </c>
      <c r="E195" s="388" t="s">
        <v>4</v>
      </c>
      <c r="F195" s="302" t="s">
        <v>35</v>
      </c>
      <c r="G195">
        <v>76</v>
      </c>
      <c r="H195"/>
      <c r="I195"/>
      <c r="J195"/>
      <c r="K195"/>
      <c r="L195" s="302"/>
      <c r="M195">
        <v>76</v>
      </c>
      <c r="N195">
        <v>1</v>
      </c>
      <c r="O195" s="257">
        <v>76</v>
      </c>
    </row>
    <row r="196" spans="2:15" ht="15">
      <c r="B196" s="328"/>
      <c r="C196" s="266">
        <f t="shared" si="13"/>
        <v>77</v>
      </c>
      <c r="D196" t="s">
        <v>488</v>
      </c>
      <c r="E196" s="388" t="s">
        <v>8</v>
      </c>
      <c r="F196" s="302" t="s">
        <v>7</v>
      </c>
      <c r="G196"/>
      <c r="H196"/>
      <c r="I196"/>
      <c r="J196"/>
      <c r="K196">
        <v>75</v>
      </c>
      <c r="L196" s="302"/>
      <c r="M196">
        <v>75</v>
      </c>
      <c r="N196">
        <v>1</v>
      </c>
      <c r="O196" s="257">
        <v>75</v>
      </c>
    </row>
    <row r="197" spans="2:15" ht="15">
      <c r="B197" s="328"/>
      <c r="C197" s="266">
        <f t="shared" si="13"/>
        <v>78</v>
      </c>
      <c r="D197" t="s">
        <v>54</v>
      </c>
      <c r="E197" s="388" t="s">
        <v>10</v>
      </c>
      <c r="F197" s="302" t="s">
        <v>104</v>
      </c>
      <c r="G197"/>
      <c r="H197"/>
      <c r="I197"/>
      <c r="J197">
        <v>74</v>
      </c>
      <c r="K197"/>
      <c r="L197" s="302"/>
      <c r="M197">
        <v>74</v>
      </c>
      <c r="N197">
        <v>1</v>
      </c>
      <c r="O197" s="257">
        <v>74</v>
      </c>
    </row>
    <row r="198" spans="2:15" ht="15">
      <c r="B198" s="328"/>
      <c r="C198" s="266">
        <f t="shared" si="13"/>
        <v>79</v>
      </c>
      <c r="D198" t="s">
        <v>306</v>
      </c>
      <c r="E198" s="388" t="s">
        <v>10</v>
      </c>
      <c r="F198" s="302" t="s">
        <v>42</v>
      </c>
      <c r="G198">
        <v>73</v>
      </c>
      <c r="H198"/>
      <c r="I198"/>
      <c r="J198"/>
      <c r="K198"/>
      <c r="L198" s="302"/>
      <c r="M198">
        <v>73</v>
      </c>
      <c r="N198">
        <v>1</v>
      </c>
      <c r="O198" s="257">
        <v>73</v>
      </c>
    </row>
    <row r="199" spans="2:15" ht="15">
      <c r="B199" s="328"/>
      <c r="C199" s="266">
        <f t="shared" si="13"/>
        <v>79</v>
      </c>
      <c r="D199" t="s">
        <v>413</v>
      </c>
      <c r="E199" s="388" t="s">
        <v>8</v>
      </c>
      <c r="F199" s="302" t="s">
        <v>19</v>
      </c>
      <c r="G199"/>
      <c r="H199">
        <v>73</v>
      </c>
      <c r="I199"/>
      <c r="J199"/>
      <c r="K199"/>
      <c r="L199" s="302"/>
      <c r="M199">
        <v>73</v>
      </c>
      <c r="N199">
        <v>1</v>
      </c>
      <c r="O199" s="257">
        <v>73</v>
      </c>
    </row>
    <row r="200" spans="2:15" ht="15">
      <c r="B200" s="328"/>
      <c r="C200" s="266">
        <f t="shared" si="13"/>
        <v>81</v>
      </c>
      <c r="D200" t="s">
        <v>522</v>
      </c>
      <c r="E200" s="388" t="s">
        <v>8</v>
      </c>
      <c r="F200" s="302" t="s">
        <v>46</v>
      </c>
      <c r="G200"/>
      <c r="H200"/>
      <c r="I200"/>
      <c r="J200"/>
      <c r="K200">
        <v>72</v>
      </c>
      <c r="L200" s="302"/>
      <c r="M200">
        <v>72</v>
      </c>
      <c r="N200">
        <v>1</v>
      </c>
      <c r="O200" s="257">
        <v>72</v>
      </c>
    </row>
    <row r="201" spans="2:15" ht="15">
      <c r="B201" s="328"/>
      <c r="C201" s="266">
        <f t="shared" si="13"/>
        <v>81</v>
      </c>
      <c r="D201" t="s">
        <v>307</v>
      </c>
      <c r="E201" s="388" t="s">
        <v>10</v>
      </c>
      <c r="F201" s="302" t="s">
        <v>7</v>
      </c>
      <c r="G201">
        <v>72</v>
      </c>
      <c r="H201"/>
      <c r="I201"/>
      <c r="J201"/>
      <c r="K201"/>
      <c r="L201" s="302"/>
      <c r="M201">
        <v>72</v>
      </c>
      <c r="N201">
        <v>1</v>
      </c>
      <c r="O201" s="257">
        <v>72</v>
      </c>
    </row>
    <row r="202" spans="2:15" ht="15">
      <c r="B202" s="328"/>
      <c r="C202" s="266">
        <f t="shared" si="13"/>
        <v>83</v>
      </c>
      <c r="D202" t="s">
        <v>524</v>
      </c>
      <c r="E202" s="388" t="s">
        <v>8</v>
      </c>
      <c r="F202" s="302" t="s">
        <v>13</v>
      </c>
      <c r="G202"/>
      <c r="H202"/>
      <c r="I202"/>
      <c r="J202"/>
      <c r="K202">
        <v>71</v>
      </c>
      <c r="L202" s="302"/>
      <c r="M202">
        <v>71</v>
      </c>
      <c r="N202">
        <v>1</v>
      </c>
      <c r="O202" s="257">
        <v>71</v>
      </c>
    </row>
    <row r="203" spans="2:15" ht="15">
      <c r="B203" s="328"/>
      <c r="C203" s="266">
        <f t="shared" ref="C203:C216" si="14">RANK(M203,M$120:M$218)</f>
        <v>84</v>
      </c>
      <c r="D203" t="s">
        <v>161</v>
      </c>
      <c r="E203" s="388" t="s">
        <v>4</v>
      </c>
      <c r="F203" s="302" t="s">
        <v>15</v>
      </c>
      <c r="G203">
        <v>70</v>
      </c>
      <c r="H203"/>
      <c r="I203"/>
      <c r="J203"/>
      <c r="K203"/>
      <c r="L203" s="302"/>
      <c r="M203">
        <v>70</v>
      </c>
      <c r="N203">
        <v>1</v>
      </c>
      <c r="O203" s="257">
        <v>70</v>
      </c>
    </row>
    <row r="204" spans="2:15" ht="15">
      <c r="B204" s="328"/>
      <c r="C204" s="266">
        <f t="shared" si="14"/>
        <v>85</v>
      </c>
      <c r="D204" t="s">
        <v>265</v>
      </c>
      <c r="E204" s="388" t="s">
        <v>8</v>
      </c>
      <c r="F204" s="302" t="s">
        <v>32</v>
      </c>
      <c r="G204">
        <v>68</v>
      </c>
      <c r="H204"/>
      <c r="I204"/>
      <c r="J204"/>
      <c r="K204"/>
      <c r="L204" s="302"/>
      <c r="M204">
        <v>68</v>
      </c>
      <c r="N204">
        <v>1</v>
      </c>
      <c r="O204" s="257">
        <v>68</v>
      </c>
    </row>
    <row r="205" spans="2:15" ht="15">
      <c r="B205" s="328"/>
      <c r="C205" s="266">
        <f t="shared" si="14"/>
        <v>86</v>
      </c>
      <c r="D205" t="s">
        <v>420</v>
      </c>
      <c r="E205" s="388" t="s">
        <v>8</v>
      </c>
      <c r="F205" s="302" t="s">
        <v>65</v>
      </c>
      <c r="G205"/>
      <c r="H205">
        <v>67</v>
      </c>
      <c r="I205"/>
      <c r="J205"/>
      <c r="K205"/>
      <c r="L205" s="302"/>
      <c r="M205">
        <v>67</v>
      </c>
      <c r="N205">
        <v>1</v>
      </c>
      <c r="O205" s="257">
        <v>67</v>
      </c>
    </row>
    <row r="206" spans="2:15" ht="15">
      <c r="B206" s="328"/>
      <c r="C206" s="266">
        <f t="shared" si="14"/>
        <v>87</v>
      </c>
      <c r="D206" t="s">
        <v>422</v>
      </c>
      <c r="E206" s="388" t="s">
        <v>8</v>
      </c>
      <c r="F206" s="302" t="s">
        <v>20</v>
      </c>
      <c r="G206"/>
      <c r="H206">
        <v>66</v>
      </c>
      <c r="I206"/>
      <c r="J206"/>
      <c r="K206"/>
      <c r="L206" s="302"/>
      <c r="M206">
        <v>66</v>
      </c>
      <c r="N206">
        <v>1</v>
      </c>
      <c r="O206" s="257">
        <v>66</v>
      </c>
    </row>
    <row r="207" spans="2:15" ht="15">
      <c r="B207" s="328"/>
      <c r="C207" s="266">
        <f t="shared" si="14"/>
        <v>88</v>
      </c>
      <c r="D207" t="s">
        <v>249</v>
      </c>
      <c r="E207" s="388" t="s">
        <v>4</v>
      </c>
      <c r="F207" s="302" t="s">
        <v>39</v>
      </c>
      <c r="G207">
        <v>63</v>
      </c>
      <c r="H207"/>
      <c r="I207"/>
      <c r="J207"/>
      <c r="K207"/>
      <c r="L207" s="302"/>
      <c r="M207">
        <v>63</v>
      </c>
      <c r="N207">
        <v>1</v>
      </c>
      <c r="O207" s="257">
        <v>63</v>
      </c>
    </row>
    <row r="208" spans="2:15" ht="15">
      <c r="B208" s="328"/>
      <c r="C208" s="266">
        <f t="shared" si="14"/>
        <v>88</v>
      </c>
      <c r="D208" t="s">
        <v>427</v>
      </c>
      <c r="E208" s="388" t="s">
        <v>8</v>
      </c>
      <c r="F208" s="302" t="s">
        <v>35</v>
      </c>
      <c r="G208"/>
      <c r="H208">
        <v>63</v>
      </c>
      <c r="I208"/>
      <c r="J208"/>
      <c r="K208"/>
      <c r="L208" s="302"/>
      <c r="M208">
        <v>63</v>
      </c>
      <c r="N208">
        <v>1</v>
      </c>
      <c r="O208" s="257">
        <v>63</v>
      </c>
    </row>
    <row r="209" spans="2:15" ht="15">
      <c r="B209" s="328"/>
      <c r="C209" s="266">
        <f t="shared" si="14"/>
        <v>90</v>
      </c>
      <c r="D209" t="s">
        <v>429</v>
      </c>
      <c r="E209" s="388" t="s">
        <v>8</v>
      </c>
      <c r="F209" s="302" t="s">
        <v>19</v>
      </c>
      <c r="G209"/>
      <c r="H209">
        <v>62</v>
      </c>
      <c r="I209"/>
      <c r="J209"/>
      <c r="K209"/>
      <c r="L209" s="302"/>
      <c r="M209">
        <v>62</v>
      </c>
      <c r="N209">
        <v>1</v>
      </c>
      <c r="O209" s="257">
        <v>62</v>
      </c>
    </row>
    <row r="210" spans="2:15" ht="15">
      <c r="B210" s="328"/>
      <c r="C210" s="266">
        <f t="shared" si="14"/>
        <v>91</v>
      </c>
      <c r="D210" t="s">
        <v>431</v>
      </c>
      <c r="E210" s="388" t="s">
        <v>8</v>
      </c>
      <c r="F210" s="302" t="s">
        <v>19</v>
      </c>
      <c r="G210"/>
      <c r="H210">
        <v>61</v>
      </c>
      <c r="I210"/>
      <c r="J210"/>
      <c r="K210"/>
      <c r="L210" s="302"/>
      <c r="M210">
        <v>61</v>
      </c>
      <c r="N210">
        <v>1</v>
      </c>
      <c r="O210" s="257">
        <v>61</v>
      </c>
    </row>
    <row r="211" spans="2:15" ht="15">
      <c r="B211" s="328"/>
      <c r="C211" s="266">
        <f t="shared" si="14"/>
        <v>91</v>
      </c>
      <c r="D211" t="s">
        <v>100</v>
      </c>
      <c r="E211" s="388" t="s">
        <v>8</v>
      </c>
      <c r="F211" s="302" t="s">
        <v>55</v>
      </c>
      <c r="G211">
        <v>61</v>
      </c>
      <c r="H211"/>
      <c r="I211"/>
      <c r="J211"/>
      <c r="K211"/>
      <c r="L211" s="302"/>
      <c r="M211">
        <v>61</v>
      </c>
      <c r="N211">
        <v>1</v>
      </c>
      <c r="O211" s="257">
        <v>61</v>
      </c>
    </row>
    <row r="212" spans="2:15" ht="15">
      <c r="B212" s="328"/>
      <c r="C212" s="266">
        <f t="shared" si="14"/>
        <v>93</v>
      </c>
      <c r="D212" t="s">
        <v>309</v>
      </c>
      <c r="E212" s="388" t="s">
        <v>10</v>
      </c>
      <c r="F212" s="302" t="s">
        <v>46</v>
      </c>
      <c r="G212">
        <v>59</v>
      </c>
      <c r="H212"/>
      <c r="I212"/>
      <c r="J212"/>
      <c r="K212"/>
      <c r="L212" s="302"/>
      <c r="M212">
        <v>59</v>
      </c>
      <c r="N212">
        <v>1</v>
      </c>
      <c r="O212" s="257">
        <v>59</v>
      </c>
    </row>
    <row r="213" spans="2:15" ht="15">
      <c r="B213" s="328"/>
      <c r="C213" s="266">
        <f t="shared" si="14"/>
        <v>94</v>
      </c>
      <c r="D213" t="s">
        <v>133</v>
      </c>
      <c r="E213" s="388" t="s">
        <v>4</v>
      </c>
      <c r="F213" s="302" t="s">
        <v>15</v>
      </c>
      <c r="G213">
        <v>58</v>
      </c>
      <c r="H213"/>
      <c r="I213"/>
      <c r="J213"/>
      <c r="K213"/>
      <c r="L213" s="302"/>
      <c r="M213">
        <v>58</v>
      </c>
      <c r="N213">
        <v>1</v>
      </c>
      <c r="O213" s="257">
        <v>58</v>
      </c>
    </row>
    <row r="214" spans="2:15" ht="15">
      <c r="B214" s="328"/>
      <c r="C214" s="266">
        <f t="shared" si="14"/>
        <v>95</v>
      </c>
      <c r="D214" t="s">
        <v>310</v>
      </c>
      <c r="E214" s="388" t="s">
        <v>4</v>
      </c>
      <c r="F214" s="302" t="s">
        <v>122</v>
      </c>
      <c r="G214">
        <v>57</v>
      </c>
      <c r="H214"/>
      <c r="I214"/>
      <c r="J214"/>
      <c r="K214"/>
      <c r="L214" s="302"/>
      <c r="M214">
        <v>57</v>
      </c>
      <c r="N214">
        <v>1</v>
      </c>
      <c r="O214" s="257">
        <v>57</v>
      </c>
    </row>
    <row r="215" spans="2:15" ht="15">
      <c r="C215" s="266" t="e">
        <f t="shared" si="14"/>
        <v>#N/A</v>
      </c>
      <c r="D215"/>
      <c r="E215" s="388"/>
      <c r="F215" s="302"/>
      <c r="G215"/>
      <c r="H215"/>
      <c r="I215"/>
      <c r="J215"/>
      <c r="K215"/>
      <c r="L215" s="302"/>
      <c r="M215"/>
      <c r="N215"/>
      <c r="O215" s="257"/>
    </row>
    <row r="216" spans="2:15" ht="15">
      <c r="C216" s="266" t="e">
        <f t="shared" si="14"/>
        <v>#N/A</v>
      </c>
      <c r="D216"/>
      <c r="E216" s="388"/>
      <c r="F216" s="302"/>
      <c r="G216"/>
      <c r="H216"/>
      <c r="I216"/>
      <c r="J216"/>
      <c r="K216"/>
      <c r="L216" s="302"/>
      <c r="M216"/>
      <c r="N216"/>
      <c r="O216" s="257"/>
    </row>
    <row r="217" spans="2:15" ht="15">
      <c r="C217" s="266" t="e">
        <f>RANK(M217,M$120:M$218)</f>
        <v>#N/A</v>
      </c>
      <c r="D217"/>
      <c r="E217" s="388"/>
      <c r="F217" s="302"/>
      <c r="G217"/>
      <c r="H217"/>
      <c r="I217"/>
      <c r="J217"/>
      <c r="K217"/>
      <c r="L217" s="302"/>
      <c r="M217"/>
      <c r="N217"/>
      <c r="O217" s="257"/>
    </row>
    <row r="218" spans="2:15" ht="15">
      <c r="C218" s="266" t="e">
        <f>RANK(M218,M$120:M$218)</f>
        <v>#N/A</v>
      </c>
      <c r="D218"/>
      <c r="E218" s="388"/>
      <c r="F218" s="302"/>
      <c r="G218"/>
      <c r="H218"/>
      <c r="I218"/>
      <c r="J218"/>
      <c r="K218"/>
      <c r="L218" s="302"/>
      <c r="M218"/>
      <c r="N218"/>
      <c r="O218" s="257"/>
    </row>
    <row r="219" spans="2:15" ht="15">
      <c r="C219" s="266" t="e">
        <f>RANK(M219,M$120:M$218)</f>
        <v>#N/A</v>
      </c>
      <c r="D219"/>
      <c r="E219" s="388"/>
      <c r="F219" s="302"/>
      <c r="G219"/>
      <c r="H219"/>
      <c r="I219"/>
      <c r="J219"/>
      <c r="K219"/>
      <c r="L219" s="302"/>
      <c r="M219"/>
      <c r="N219"/>
      <c r="O219" s="257"/>
    </row>
    <row r="220" spans="2:15" ht="15">
      <c r="C220">
        <f t="shared" ref="C220:O220" si="15">COUNTA(C120:C218)</f>
        <v>99</v>
      </c>
      <c r="D220">
        <f t="shared" si="15"/>
        <v>95</v>
      </c>
      <c r="E220" s="388">
        <f t="shared" si="15"/>
        <v>95</v>
      </c>
      <c r="F220" s="302">
        <f t="shared" si="15"/>
        <v>95</v>
      </c>
      <c r="G220">
        <f t="shared" si="15"/>
        <v>42</v>
      </c>
      <c r="H220">
        <f t="shared" si="15"/>
        <v>39</v>
      </c>
      <c r="I220">
        <f t="shared" si="15"/>
        <v>20</v>
      </c>
      <c r="J220">
        <f t="shared" si="15"/>
        <v>26</v>
      </c>
      <c r="K220">
        <f t="shared" si="15"/>
        <v>28</v>
      </c>
      <c r="L220" s="302">
        <f t="shared" si="15"/>
        <v>0</v>
      </c>
      <c r="M220">
        <f t="shared" si="15"/>
        <v>95</v>
      </c>
      <c r="N220">
        <f t="shared" si="15"/>
        <v>95</v>
      </c>
      <c r="O220">
        <f t="shared" si="15"/>
        <v>95</v>
      </c>
    </row>
    <row r="221" spans="2:15" ht="15">
      <c r="C221"/>
      <c r="D221"/>
      <c r="E221" s="388"/>
      <c r="F221" s="302"/>
      <c r="G221"/>
      <c r="H221"/>
      <c r="I221"/>
      <c r="J221"/>
      <c r="K221"/>
      <c r="L221" s="302"/>
      <c r="M221"/>
      <c r="N221"/>
      <c r="O221"/>
    </row>
    <row r="222" spans="2:15" s="326" customFormat="1" ht="106.5" customHeight="1">
      <c r="B222" s="420"/>
      <c r="C222" s="409"/>
      <c r="D222" s="409" t="str">
        <f t="shared" ref="D222:O222" si="16">D119</f>
        <v>Name</v>
      </c>
      <c r="E222" s="416" t="str">
        <f t="shared" si="16"/>
        <v>Club</v>
      </c>
      <c r="F222" s="410" t="str">
        <f t="shared" si="16"/>
        <v>Age
Class</v>
      </c>
      <c r="G222" s="408" t="str">
        <f t="shared" si="16"/>
        <v>Penrith Beacon</v>
      </c>
      <c r="H222" s="408" t="str">
        <f t="shared" si="16"/>
        <v>Loughrigg (LOC)</v>
      </c>
      <c r="I222" s="408" t="str">
        <f t="shared" si="16"/>
        <v>Lank Rigg (WCOC)</v>
      </c>
      <c r="J222" s="408" t="str">
        <f t="shared" si="16"/>
        <v>Ling Fell (WCOC)</v>
      </c>
      <c r="K222" s="408" t="str">
        <f t="shared" si="16"/>
        <v>Harter Fell (LOC)</v>
      </c>
      <c r="L222" s="411">
        <f t="shared" si="16"/>
        <v>0</v>
      </c>
      <c r="M222" s="408" t="str">
        <f t="shared" si="16"/>
        <v>Galoppen Score</v>
      </c>
      <c r="N222" s="408" t="str">
        <f t="shared" si="16"/>
        <v>Number of Counting Scores</v>
      </c>
      <c r="O222" s="408" t="str">
        <f t="shared" si="16"/>
        <v>Average of Counting Scores</v>
      </c>
    </row>
    <row r="223" spans="2:15" ht="15">
      <c r="B223" s="421" t="s">
        <v>63</v>
      </c>
      <c r="C223" s="404">
        <f>RANK(M223,M$223:M$266)</f>
        <v>1</v>
      </c>
      <c r="D223" t="s">
        <v>66</v>
      </c>
      <c r="E223" s="388" t="s">
        <v>4</v>
      </c>
      <c r="F223" s="302" t="s">
        <v>19</v>
      </c>
      <c r="G223"/>
      <c r="H223"/>
      <c r="I223">
        <v>99</v>
      </c>
      <c r="J223" s="1">
        <v>99</v>
      </c>
      <c r="K223">
        <v>96</v>
      </c>
      <c r="L223" s="302"/>
      <c r="M223" s="102">
        <v>294</v>
      </c>
      <c r="N223" s="102">
        <v>3</v>
      </c>
      <c r="O223" s="101">
        <v>98</v>
      </c>
    </row>
    <row r="224" spans="2:15" ht="15">
      <c r="B224" s="421"/>
      <c r="C224" s="404">
        <f t="shared" ref="C224:C272" si="17">RANK(M224,M$223:M$266)</f>
        <v>2</v>
      </c>
      <c r="D224" t="s">
        <v>58</v>
      </c>
      <c r="E224" s="388" t="s">
        <v>4</v>
      </c>
      <c r="F224" s="302" t="s">
        <v>19</v>
      </c>
      <c r="G224">
        <v>98</v>
      </c>
      <c r="H224">
        <v>98</v>
      </c>
      <c r="I224">
        <v>96</v>
      </c>
      <c r="J224" s="1"/>
      <c r="K224" s="1"/>
      <c r="L224" s="339"/>
      <c r="M224" s="102">
        <v>292</v>
      </c>
      <c r="N224" s="102">
        <v>3</v>
      </c>
      <c r="O224" s="101">
        <v>97.333333333333329</v>
      </c>
    </row>
    <row r="225" spans="2:15" ht="15">
      <c r="B225" s="421"/>
      <c r="C225" s="404">
        <f t="shared" si="17"/>
        <v>3</v>
      </c>
      <c r="D225" t="s">
        <v>53</v>
      </c>
      <c r="E225" s="388" t="s">
        <v>8</v>
      </c>
      <c r="F225" s="302" t="s">
        <v>42</v>
      </c>
      <c r="G225">
        <v>96</v>
      </c>
      <c r="H225">
        <v>92</v>
      </c>
      <c r="I225"/>
      <c r="J225" s="1">
        <v>98</v>
      </c>
      <c r="K225" s="1"/>
      <c r="L225" s="339"/>
      <c r="M225" s="102">
        <v>286</v>
      </c>
      <c r="N225" s="102">
        <v>3</v>
      </c>
      <c r="O225" s="101">
        <v>95.333333333333329</v>
      </c>
    </row>
    <row r="226" spans="2:15" ht="15">
      <c r="B226" s="421"/>
      <c r="C226" s="404">
        <f t="shared" si="17"/>
        <v>4</v>
      </c>
      <c r="D226" t="s">
        <v>133</v>
      </c>
      <c r="E226" s="388" t="s">
        <v>4</v>
      </c>
      <c r="F226" s="302" t="s">
        <v>15</v>
      </c>
      <c r="G226"/>
      <c r="H226">
        <v>90</v>
      </c>
      <c r="I226">
        <v>98</v>
      </c>
      <c r="J226">
        <v>97</v>
      </c>
      <c r="K226"/>
      <c r="L226" s="302"/>
      <c r="M226" s="102">
        <v>285</v>
      </c>
      <c r="N226" s="102">
        <v>3</v>
      </c>
      <c r="O226" s="101">
        <v>95</v>
      </c>
    </row>
    <row r="227" spans="2:15" ht="15">
      <c r="B227" s="421"/>
      <c r="C227" s="404">
        <f t="shared" si="17"/>
        <v>5</v>
      </c>
      <c r="D227" t="s">
        <v>434</v>
      </c>
      <c r="E227" s="388" t="s">
        <v>8</v>
      </c>
      <c r="F227" s="302" t="s">
        <v>42</v>
      </c>
      <c r="G227"/>
      <c r="H227">
        <v>94</v>
      </c>
      <c r="I227" s="1"/>
      <c r="J227" s="1">
        <v>89</v>
      </c>
      <c r="K227" s="1">
        <v>94</v>
      </c>
      <c r="L227" s="302"/>
      <c r="M227" s="102">
        <v>277</v>
      </c>
      <c r="N227" s="102">
        <v>3</v>
      </c>
      <c r="O227" s="101">
        <v>92.333333333333329</v>
      </c>
    </row>
    <row r="228" spans="2:15" ht="15">
      <c r="B228" s="421"/>
      <c r="C228" s="404">
        <f t="shared" si="17"/>
        <v>6</v>
      </c>
      <c r="D228" t="s">
        <v>438</v>
      </c>
      <c r="E228" s="388" t="s">
        <v>8</v>
      </c>
      <c r="F228" s="302" t="s">
        <v>104</v>
      </c>
      <c r="G228"/>
      <c r="H228">
        <v>87</v>
      </c>
      <c r="I228"/>
      <c r="J228" s="1">
        <v>90</v>
      </c>
      <c r="K228" s="1">
        <v>93</v>
      </c>
      <c r="L228" s="302"/>
      <c r="M228" s="102">
        <v>270</v>
      </c>
      <c r="N228" s="102">
        <v>3</v>
      </c>
      <c r="O228" s="101">
        <v>90</v>
      </c>
    </row>
    <row r="229" spans="2:15" ht="15">
      <c r="B229" s="421"/>
      <c r="C229" s="404">
        <f t="shared" si="17"/>
        <v>7</v>
      </c>
      <c r="D229" t="s">
        <v>97</v>
      </c>
      <c r="E229" s="388" t="s">
        <v>10</v>
      </c>
      <c r="F229" s="302" t="s">
        <v>65</v>
      </c>
      <c r="G229">
        <v>90</v>
      </c>
      <c r="H229">
        <v>85</v>
      </c>
      <c r="I229"/>
      <c r="J229" s="1">
        <v>94</v>
      </c>
      <c r="K229"/>
      <c r="L229" s="302"/>
      <c r="M229" s="102">
        <v>269</v>
      </c>
      <c r="N229" s="102">
        <v>3</v>
      </c>
      <c r="O229" s="101">
        <v>89.666666666666671</v>
      </c>
    </row>
    <row r="230" spans="2:15" ht="15">
      <c r="B230" s="421"/>
      <c r="C230" s="404">
        <f t="shared" si="17"/>
        <v>8</v>
      </c>
      <c r="D230" t="s">
        <v>180</v>
      </c>
      <c r="E230" s="388" t="s">
        <v>8</v>
      </c>
      <c r="F230" s="302" t="s">
        <v>46</v>
      </c>
      <c r="G230">
        <v>76</v>
      </c>
      <c r="H230">
        <v>83</v>
      </c>
      <c r="I230">
        <v>94</v>
      </c>
      <c r="J230"/>
      <c r="K230" s="1"/>
      <c r="L230" s="302"/>
      <c r="M230" s="102">
        <v>253</v>
      </c>
      <c r="N230" s="102">
        <v>3</v>
      </c>
      <c r="O230">
        <v>84.333333333333329</v>
      </c>
    </row>
    <row r="231" spans="2:15" ht="15">
      <c r="B231" s="421"/>
      <c r="C231" s="404">
        <f t="shared" si="17"/>
        <v>9</v>
      </c>
      <c r="D231" t="s">
        <v>96</v>
      </c>
      <c r="E231" s="388" t="s">
        <v>8</v>
      </c>
      <c r="F231" s="302" t="s">
        <v>65</v>
      </c>
      <c r="G231">
        <v>99</v>
      </c>
      <c r="H231">
        <v>88</v>
      </c>
      <c r="I231"/>
      <c r="J231"/>
      <c r="K231"/>
      <c r="L231" s="302"/>
      <c r="M231" s="102">
        <v>187</v>
      </c>
      <c r="N231" s="102">
        <v>2</v>
      </c>
      <c r="O231">
        <v>93.5</v>
      </c>
    </row>
    <row r="232" spans="2:15" ht="15">
      <c r="B232" s="421"/>
      <c r="C232" s="404">
        <f t="shared" si="17"/>
        <v>10</v>
      </c>
      <c r="D232" t="s">
        <v>93</v>
      </c>
      <c r="E232" s="388" t="s">
        <v>4</v>
      </c>
      <c r="F232" s="302" t="s">
        <v>55</v>
      </c>
      <c r="G232">
        <v>91</v>
      </c>
      <c r="H232">
        <v>95</v>
      </c>
      <c r="I232"/>
      <c r="J232"/>
      <c r="K232"/>
      <c r="L232" s="302"/>
      <c r="M232" s="102">
        <v>186</v>
      </c>
      <c r="N232" s="102">
        <v>2</v>
      </c>
      <c r="O232">
        <v>93</v>
      </c>
    </row>
    <row r="233" spans="2:15" ht="15">
      <c r="B233" s="421"/>
      <c r="C233" s="404">
        <f t="shared" si="17"/>
        <v>11</v>
      </c>
      <c r="D233" t="s">
        <v>98</v>
      </c>
      <c r="E233" s="388" t="s">
        <v>10</v>
      </c>
      <c r="F233" s="302" t="s">
        <v>104</v>
      </c>
      <c r="G233">
        <v>83</v>
      </c>
      <c r="H233"/>
      <c r="I233"/>
      <c r="J233" s="1">
        <v>91</v>
      </c>
      <c r="K233" s="1"/>
      <c r="L233" s="339"/>
      <c r="M233" s="102">
        <v>174</v>
      </c>
      <c r="N233" s="102">
        <v>2</v>
      </c>
      <c r="O233" s="101">
        <v>87</v>
      </c>
    </row>
    <row r="234" spans="2:15" ht="15">
      <c r="B234" s="421"/>
      <c r="C234" s="404">
        <f t="shared" si="17"/>
        <v>12</v>
      </c>
      <c r="D234" t="s">
        <v>298</v>
      </c>
      <c r="E234" s="388" t="s">
        <v>8</v>
      </c>
      <c r="F234" s="302" t="s">
        <v>42</v>
      </c>
      <c r="G234">
        <v>86</v>
      </c>
      <c r="H234">
        <v>86</v>
      </c>
      <c r="I234"/>
      <c r="J234"/>
      <c r="K234"/>
      <c r="L234" s="302"/>
      <c r="M234" s="102">
        <v>172</v>
      </c>
      <c r="N234" s="102">
        <v>2</v>
      </c>
      <c r="O234">
        <v>86</v>
      </c>
    </row>
    <row r="235" spans="2:15" ht="15">
      <c r="B235" s="421"/>
      <c r="C235" s="404">
        <f t="shared" si="17"/>
        <v>12</v>
      </c>
      <c r="D235" t="s">
        <v>126</v>
      </c>
      <c r="E235" s="388" t="s">
        <v>10</v>
      </c>
      <c r="F235" s="302" t="s">
        <v>35</v>
      </c>
      <c r="G235">
        <v>88</v>
      </c>
      <c r="H235">
        <v>84</v>
      </c>
      <c r="I235"/>
      <c r="J235" s="1"/>
      <c r="K235"/>
      <c r="L235" s="339"/>
      <c r="M235" s="102">
        <v>172</v>
      </c>
      <c r="N235" s="102">
        <v>2</v>
      </c>
      <c r="O235" s="101">
        <v>86</v>
      </c>
    </row>
    <row r="236" spans="2:15" ht="15">
      <c r="B236" s="421"/>
      <c r="C236" s="404">
        <f t="shared" si="17"/>
        <v>14</v>
      </c>
      <c r="D236" t="s">
        <v>99</v>
      </c>
      <c r="E236" s="388" t="s">
        <v>10</v>
      </c>
      <c r="F236" s="302" t="s">
        <v>104</v>
      </c>
      <c r="G236">
        <v>74</v>
      </c>
      <c r="H236"/>
      <c r="I236"/>
      <c r="J236">
        <v>87</v>
      </c>
      <c r="K236"/>
      <c r="L236" s="302"/>
      <c r="M236" s="102">
        <v>161</v>
      </c>
      <c r="N236" s="102">
        <v>2</v>
      </c>
      <c r="O236">
        <v>80.5</v>
      </c>
    </row>
    <row r="237" spans="2:15" ht="15">
      <c r="B237" s="421"/>
      <c r="C237" s="404">
        <f t="shared" si="17"/>
        <v>15</v>
      </c>
      <c r="D237" t="s">
        <v>306</v>
      </c>
      <c r="E237" s="388" t="s">
        <v>10</v>
      </c>
      <c r="F237" s="302" t="s">
        <v>42</v>
      </c>
      <c r="G237"/>
      <c r="H237">
        <v>99</v>
      </c>
      <c r="I237"/>
      <c r="J237" s="1"/>
      <c r="K237" s="1"/>
      <c r="L237" s="339"/>
      <c r="M237" s="102">
        <v>99</v>
      </c>
      <c r="N237" s="102">
        <v>1</v>
      </c>
      <c r="O237" s="101">
        <v>99</v>
      </c>
    </row>
    <row r="238" spans="2:15" ht="15">
      <c r="B238" s="421"/>
      <c r="C238" s="404">
        <f t="shared" si="17"/>
        <v>15</v>
      </c>
      <c r="D238" t="s">
        <v>525</v>
      </c>
      <c r="E238" s="388" t="s">
        <v>8</v>
      </c>
      <c r="F238" s="302" t="s">
        <v>68</v>
      </c>
      <c r="G238"/>
      <c r="H238"/>
      <c r="I238"/>
      <c r="J238"/>
      <c r="K238">
        <v>99</v>
      </c>
      <c r="L238" s="302"/>
      <c r="M238" s="102">
        <v>99</v>
      </c>
      <c r="N238" s="102">
        <v>1</v>
      </c>
      <c r="O238">
        <v>99</v>
      </c>
    </row>
    <row r="239" spans="2:15" ht="15">
      <c r="B239" s="421"/>
      <c r="C239" s="404">
        <f t="shared" si="17"/>
        <v>17</v>
      </c>
      <c r="D239" t="s">
        <v>528</v>
      </c>
      <c r="E239" s="388" t="s">
        <v>8</v>
      </c>
      <c r="F239" s="302" t="s">
        <v>104</v>
      </c>
      <c r="G239"/>
      <c r="H239"/>
      <c r="I239"/>
      <c r="J239" s="1"/>
      <c r="K239" s="1">
        <v>98</v>
      </c>
      <c r="L239" s="339"/>
      <c r="M239" s="102">
        <v>98</v>
      </c>
      <c r="N239" s="102">
        <v>1</v>
      </c>
      <c r="O239" s="101">
        <v>98</v>
      </c>
    </row>
    <row r="240" spans="2:15" ht="15">
      <c r="B240" s="421"/>
      <c r="C240" s="404">
        <f t="shared" si="17"/>
        <v>18</v>
      </c>
      <c r="D240" t="s">
        <v>532</v>
      </c>
      <c r="E240" s="388" t="s">
        <v>8</v>
      </c>
      <c r="F240" s="302" t="s">
        <v>19</v>
      </c>
      <c r="G240"/>
      <c r="H240"/>
      <c r="I240"/>
      <c r="J240" s="1"/>
      <c r="K240" s="1">
        <v>97</v>
      </c>
      <c r="L240" s="302"/>
      <c r="M240" s="102">
        <v>97</v>
      </c>
      <c r="N240" s="102">
        <v>1</v>
      </c>
      <c r="O240" s="101">
        <v>97</v>
      </c>
    </row>
    <row r="241" spans="2:15" ht="15">
      <c r="B241" s="421"/>
      <c r="C241" s="404">
        <f t="shared" si="17"/>
        <v>18</v>
      </c>
      <c r="D241" t="s">
        <v>432</v>
      </c>
      <c r="E241" s="388" t="s">
        <v>8</v>
      </c>
      <c r="F241" s="302" t="s">
        <v>42</v>
      </c>
      <c r="G241"/>
      <c r="H241">
        <v>97</v>
      </c>
      <c r="I241"/>
      <c r="J241"/>
      <c r="K241"/>
      <c r="L241" s="302"/>
      <c r="M241" s="102">
        <v>97</v>
      </c>
      <c r="N241" s="102">
        <v>1</v>
      </c>
      <c r="O241">
        <v>97</v>
      </c>
    </row>
    <row r="242" spans="2:15" ht="15">
      <c r="B242" s="421"/>
      <c r="C242" s="404">
        <f t="shared" si="17"/>
        <v>18</v>
      </c>
      <c r="D242" t="s">
        <v>54</v>
      </c>
      <c r="E242" s="388" t="s">
        <v>10</v>
      </c>
      <c r="F242" s="302" t="s">
        <v>104</v>
      </c>
      <c r="G242">
        <v>97</v>
      </c>
      <c r="H242"/>
      <c r="I242"/>
      <c r="J242"/>
      <c r="K242"/>
      <c r="L242" s="302"/>
      <c r="M242" s="102">
        <v>97</v>
      </c>
      <c r="N242" s="102">
        <v>1</v>
      </c>
      <c r="O242">
        <v>97</v>
      </c>
    </row>
    <row r="243" spans="2:15" ht="15">
      <c r="B243" s="421"/>
      <c r="C243" s="404">
        <f t="shared" si="17"/>
        <v>18</v>
      </c>
      <c r="D243" t="s">
        <v>427</v>
      </c>
      <c r="E243" s="388" t="s">
        <v>8</v>
      </c>
      <c r="F243" s="302" t="s">
        <v>35</v>
      </c>
      <c r="G243"/>
      <c r="H243"/>
      <c r="I243">
        <v>97</v>
      </c>
      <c r="J243" s="1"/>
      <c r="K243"/>
      <c r="L243" s="302"/>
      <c r="M243" s="102">
        <v>97</v>
      </c>
      <c r="N243" s="102">
        <v>1</v>
      </c>
      <c r="O243" s="101">
        <v>97</v>
      </c>
    </row>
    <row r="244" spans="2:15" ht="15">
      <c r="B244" s="421"/>
      <c r="C244" s="404">
        <f t="shared" si="17"/>
        <v>22</v>
      </c>
      <c r="D244" t="s">
        <v>161</v>
      </c>
      <c r="E244" s="388" t="s">
        <v>4</v>
      </c>
      <c r="F244" s="302" t="s">
        <v>15</v>
      </c>
      <c r="G244"/>
      <c r="H244"/>
      <c r="I244"/>
      <c r="J244">
        <v>96</v>
      </c>
      <c r="K244"/>
      <c r="L244" s="302"/>
      <c r="M244" s="102">
        <v>96</v>
      </c>
      <c r="N244" s="102">
        <v>1</v>
      </c>
      <c r="O244">
        <v>96</v>
      </c>
    </row>
    <row r="245" spans="2:15" ht="15">
      <c r="B245" s="421"/>
      <c r="C245" s="404">
        <f t="shared" si="17"/>
        <v>22</v>
      </c>
      <c r="D245" t="s">
        <v>433</v>
      </c>
      <c r="E245" s="388" t="s">
        <v>10</v>
      </c>
      <c r="F245" s="302" t="s">
        <v>65</v>
      </c>
      <c r="G245"/>
      <c r="H245">
        <v>96</v>
      </c>
      <c r="I245"/>
      <c r="J245"/>
      <c r="K245"/>
      <c r="L245" s="302"/>
      <c r="M245" s="102">
        <v>96</v>
      </c>
      <c r="N245" s="102">
        <v>1</v>
      </c>
      <c r="O245" s="101">
        <v>96</v>
      </c>
    </row>
    <row r="246" spans="2:15" ht="15">
      <c r="B246" s="421"/>
      <c r="C246" s="404">
        <f t="shared" si="17"/>
        <v>24</v>
      </c>
      <c r="D246" t="s">
        <v>84</v>
      </c>
      <c r="E246" s="388" t="s">
        <v>4</v>
      </c>
      <c r="F246" s="302" t="s">
        <v>64</v>
      </c>
      <c r="G246"/>
      <c r="H246"/>
      <c r="I246"/>
      <c r="J246">
        <v>95</v>
      </c>
      <c r="K246"/>
      <c r="L246" s="302"/>
      <c r="M246" s="102">
        <v>95</v>
      </c>
      <c r="N246" s="102">
        <v>1</v>
      </c>
      <c r="O246">
        <v>95</v>
      </c>
    </row>
    <row r="247" spans="2:15" ht="15">
      <c r="B247" s="421"/>
      <c r="C247" s="404">
        <f t="shared" si="17"/>
        <v>24</v>
      </c>
      <c r="D247" t="s">
        <v>533</v>
      </c>
      <c r="E247" s="388" t="s">
        <v>4</v>
      </c>
      <c r="F247" s="302" t="s">
        <v>65</v>
      </c>
      <c r="G247"/>
      <c r="H247"/>
      <c r="I247"/>
      <c r="J247"/>
      <c r="K247">
        <v>95</v>
      </c>
      <c r="L247" s="339"/>
      <c r="M247" s="102">
        <v>95</v>
      </c>
      <c r="N247" s="102">
        <v>1</v>
      </c>
      <c r="O247" s="101">
        <v>95</v>
      </c>
    </row>
    <row r="248" spans="2:15" ht="15">
      <c r="B248" s="421"/>
      <c r="C248" s="404">
        <f t="shared" si="17"/>
        <v>24</v>
      </c>
      <c r="D248" t="s">
        <v>268</v>
      </c>
      <c r="E248" s="388" t="s">
        <v>8</v>
      </c>
      <c r="F248" s="302" t="s">
        <v>60</v>
      </c>
      <c r="G248">
        <v>95</v>
      </c>
      <c r="H248"/>
      <c r="I248"/>
      <c r="J248"/>
      <c r="K248"/>
      <c r="L248" s="302"/>
      <c r="M248" s="102">
        <v>95</v>
      </c>
      <c r="N248" s="102">
        <v>1</v>
      </c>
      <c r="O248">
        <v>95</v>
      </c>
    </row>
    <row r="249" spans="2:15" ht="15">
      <c r="B249" s="421"/>
      <c r="C249" s="404">
        <f t="shared" si="17"/>
        <v>27</v>
      </c>
      <c r="D249" t="s">
        <v>296</v>
      </c>
      <c r="E249" s="388" t="s">
        <v>10</v>
      </c>
      <c r="F249" s="302" t="s">
        <v>42</v>
      </c>
      <c r="G249">
        <v>94</v>
      </c>
      <c r="H249"/>
      <c r="I249"/>
      <c r="J249"/>
      <c r="K249" s="1"/>
      <c r="L249" s="339"/>
      <c r="M249" s="102">
        <v>94</v>
      </c>
      <c r="N249" s="102">
        <v>1</v>
      </c>
      <c r="O249">
        <v>94</v>
      </c>
    </row>
    <row r="250" spans="2:15" ht="15">
      <c r="B250" s="421"/>
      <c r="C250" s="404">
        <f t="shared" si="17"/>
        <v>28</v>
      </c>
      <c r="D250" t="s">
        <v>493</v>
      </c>
      <c r="E250" s="388" t="s">
        <v>8</v>
      </c>
      <c r="F250" s="302" t="s">
        <v>42</v>
      </c>
      <c r="G250"/>
      <c r="H250"/>
      <c r="I250"/>
      <c r="J250">
        <v>93</v>
      </c>
      <c r="K250"/>
      <c r="L250" s="302"/>
      <c r="M250" s="102">
        <v>93</v>
      </c>
      <c r="N250" s="102">
        <v>1</v>
      </c>
      <c r="O250">
        <v>93</v>
      </c>
    </row>
    <row r="251" spans="2:15" ht="15">
      <c r="B251" s="421"/>
      <c r="C251" s="404">
        <f t="shared" si="17"/>
        <v>28</v>
      </c>
      <c r="D251" t="s">
        <v>435</v>
      </c>
      <c r="E251" s="388" t="s">
        <v>4</v>
      </c>
      <c r="F251" s="302" t="s">
        <v>32</v>
      </c>
      <c r="G251"/>
      <c r="H251">
        <v>93</v>
      </c>
      <c r="I251"/>
      <c r="J251"/>
      <c r="K251" s="1"/>
      <c r="L251" s="339"/>
      <c r="M251" s="102">
        <v>93</v>
      </c>
      <c r="N251" s="102">
        <v>1</v>
      </c>
      <c r="O251">
        <v>93</v>
      </c>
    </row>
    <row r="252" spans="2:15" ht="15">
      <c r="B252" s="421"/>
      <c r="C252" s="404">
        <f t="shared" si="17"/>
        <v>28</v>
      </c>
      <c r="D252" t="s">
        <v>297</v>
      </c>
      <c r="E252" s="388" t="s">
        <v>10</v>
      </c>
      <c r="F252" s="302" t="s">
        <v>35</v>
      </c>
      <c r="G252">
        <v>93</v>
      </c>
      <c r="H252"/>
      <c r="I252"/>
      <c r="J252"/>
      <c r="K252" s="1"/>
      <c r="L252" s="339"/>
      <c r="M252" s="102">
        <v>93</v>
      </c>
      <c r="N252" s="102">
        <v>1</v>
      </c>
      <c r="O252">
        <v>93</v>
      </c>
    </row>
    <row r="253" spans="2:15" ht="15">
      <c r="B253" s="421"/>
      <c r="C253" s="404">
        <f t="shared" si="17"/>
        <v>31</v>
      </c>
      <c r="D253" t="s">
        <v>494</v>
      </c>
      <c r="E253" s="388" t="s">
        <v>4</v>
      </c>
      <c r="F253" s="302" t="s">
        <v>122</v>
      </c>
      <c r="G253"/>
      <c r="H253"/>
      <c r="I253"/>
      <c r="J253">
        <v>92</v>
      </c>
      <c r="K253"/>
      <c r="L253" s="302"/>
      <c r="M253" s="102">
        <v>92</v>
      </c>
      <c r="N253" s="102">
        <v>1</v>
      </c>
      <c r="O253">
        <v>92</v>
      </c>
    </row>
    <row r="254" spans="2:15" ht="15">
      <c r="B254" s="421"/>
      <c r="C254" s="404">
        <f t="shared" si="17"/>
        <v>31</v>
      </c>
      <c r="D254" t="s">
        <v>117</v>
      </c>
      <c r="E254" s="388" t="s">
        <v>10</v>
      </c>
      <c r="F254" s="302" t="s">
        <v>68</v>
      </c>
      <c r="G254">
        <v>92</v>
      </c>
      <c r="H254"/>
      <c r="I254"/>
      <c r="J254"/>
      <c r="K254"/>
      <c r="L254" s="339"/>
      <c r="M254" s="102">
        <v>92</v>
      </c>
      <c r="N254" s="102">
        <v>1</v>
      </c>
      <c r="O254">
        <v>92</v>
      </c>
    </row>
    <row r="255" spans="2:15" ht="15">
      <c r="B255" s="421"/>
      <c r="C255" s="404">
        <f t="shared" si="17"/>
        <v>31</v>
      </c>
      <c r="D255" t="s">
        <v>535</v>
      </c>
      <c r="E255" s="388" t="s">
        <v>4</v>
      </c>
      <c r="F255" s="302" t="s">
        <v>65</v>
      </c>
      <c r="G255"/>
      <c r="H255"/>
      <c r="I255"/>
      <c r="J255"/>
      <c r="K255">
        <v>92</v>
      </c>
      <c r="L255" s="302"/>
      <c r="M255" s="102">
        <v>92</v>
      </c>
      <c r="N255" s="102">
        <v>1</v>
      </c>
      <c r="O255">
        <v>92</v>
      </c>
    </row>
    <row r="256" spans="2:15" ht="15">
      <c r="B256" s="421"/>
      <c r="C256" s="404">
        <f t="shared" si="17"/>
        <v>34</v>
      </c>
      <c r="D256" t="s">
        <v>536</v>
      </c>
      <c r="E256" s="388" t="s">
        <v>8</v>
      </c>
      <c r="F256" s="302" t="s">
        <v>46</v>
      </c>
      <c r="G256"/>
      <c r="H256"/>
      <c r="I256"/>
      <c r="J256"/>
      <c r="K256" s="1">
        <v>91</v>
      </c>
      <c r="L256" s="302"/>
      <c r="M256" s="102">
        <v>91</v>
      </c>
      <c r="N256" s="102">
        <v>1</v>
      </c>
      <c r="O256">
        <v>91</v>
      </c>
    </row>
    <row r="257" spans="2:15" ht="15">
      <c r="B257" s="421"/>
      <c r="C257" s="404">
        <f t="shared" si="17"/>
        <v>34</v>
      </c>
      <c r="D257" t="s">
        <v>436</v>
      </c>
      <c r="E257" s="388" t="s">
        <v>8</v>
      </c>
      <c r="F257" s="302" t="s">
        <v>55</v>
      </c>
      <c r="G257"/>
      <c r="H257">
        <v>91</v>
      </c>
      <c r="I257"/>
      <c r="J257"/>
      <c r="K257"/>
      <c r="L257" s="302"/>
      <c r="M257" s="102">
        <v>91</v>
      </c>
      <c r="N257" s="102">
        <v>1</v>
      </c>
      <c r="O257">
        <v>91</v>
      </c>
    </row>
    <row r="258" spans="2:15" ht="15">
      <c r="B258" s="421"/>
      <c r="C258" s="404">
        <f t="shared" si="17"/>
        <v>36</v>
      </c>
      <c r="D258" t="s">
        <v>437</v>
      </c>
      <c r="E258" s="388" t="s">
        <v>8</v>
      </c>
      <c r="F258" s="390" t="s">
        <v>65</v>
      </c>
      <c r="G258" s="391"/>
      <c r="H258">
        <v>89</v>
      </c>
      <c r="I258"/>
      <c r="J258"/>
      <c r="K258"/>
      <c r="L258" s="302"/>
      <c r="M258">
        <v>89</v>
      </c>
      <c r="N258">
        <v>1</v>
      </c>
      <c r="O258" s="257">
        <v>89</v>
      </c>
    </row>
    <row r="259" spans="2:15" ht="15">
      <c r="B259" s="421"/>
      <c r="C259" s="404">
        <f t="shared" si="17"/>
        <v>37</v>
      </c>
      <c r="D259" t="s">
        <v>495</v>
      </c>
      <c r="E259" s="388" t="s">
        <v>10</v>
      </c>
      <c r="F259" s="390" t="s">
        <v>42</v>
      </c>
      <c r="G259" s="391"/>
      <c r="H259"/>
      <c r="I259"/>
      <c r="J259">
        <v>88</v>
      </c>
      <c r="K259"/>
      <c r="L259" s="302"/>
      <c r="M259">
        <v>88</v>
      </c>
      <c r="N259">
        <v>1</v>
      </c>
      <c r="O259" s="257">
        <v>88</v>
      </c>
    </row>
    <row r="260" spans="2:15" ht="15">
      <c r="B260" s="421"/>
      <c r="C260" s="404">
        <f t="shared" si="17"/>
        <v>38</v>
      </c>
      <c r="D260" t="s">
        <v>172</v>
      </c>
      <c r="E260" s="388" t="s">
        <v>4</v>
      </c>
      <c r="F260" s="390" t="s">
        <v>42</v>
      </c>
      <c r="G260" s="391">
        <v>87</v>
      </c>
      <c r="H260"/>
      <c r="I260"/>
      <c r="J260"/>
      <c r="K260"/>
      <c r="L260" s="302"/>
      <c r="M260">
        <v>87</v>
      </c>
      <c r="N260">
        <v>1</v>
      </c>
      <c r="O260" s="257">
        <v>87</v>
      </c>
    </row>
    <row r="261" spans="2:15" ht="15">
      <c r="B261" s="421"/>
      <c r="C261" s="404">
        <f t="shared" si="17"/>
        <v>39</v>
      </c>
      <c r="D261" t="s">
        <v>299</v>
      </c>
      <c r="E261" s="388" t="s">
        <v>10</v>
      </c>
      <c r="F261" s="390" t="s">
        <v>18</v>
      </c>
      <c r="G261" s="391">
        <v>85</v>
      </c>
      <c r="H261"/>
      <c r="I261"/>
      <c r="J261"/>
      <c r="K261"/>
      <c r="L261" s="302"/>
      <c r="M261">
        <v>85</v>
      </c>
      <c r="N261">
        <v>1</v>
      </c>
      <c r="O261" s="257">
        <v>85</v>
      </c>
    </row>
    <row r="262" spans="2:15" ht="15">
      <c r="B262" s="421"/>
      <c r="C262" s="404">
        <f t="shared" si="17"/>
        <v>40</v>
      </c>
      <c r="D262" t="s">
        <v>59</v>
      </c>
      <c r="E262" s="388" t="s">
        <v>4</v>
      </c>
      <c r="F262" s="390" t="s">
        <v>55</v>
      </c>
      <c r="G262" s="391">
        <v>84</v>
      </c>
      <c r="H262"/>
      <c r="I262"/>
      <c r="J262"/>
      <c r="K262"/>
      <c r="L262" s="302"/>
      <c r="M262">
        <v>84</v>
      </c>
      <c r="N262">
        <v>1</v>
      </c>
      <c r="O262" s="257">
        <v>84</v>
      </c>
    </row>
    <row r="263" spans="2:15" ht="15">
      <c r="B263" s="421"/>
      <c r="C263" s="404">
        <f t="shared" si="17"/>
        <v>41</v>
      </c>
      <c r="D263" t="s">
        <v>248</v>
      </c>
      <c r="E263" s="388" t="s">
        <v>8</v>
      </c>
      <c r="F263" s="390" t="s">
        <v>35</v>
      </c>
      <c r="G263" s="391">
        <v>82</v>
      </c>
      <c r="H263"/>
      <c r="I263"/>
      <c r="J263"/>
      <c r="K263"/>
      <c r="L263" s="302"/>
      <c r="M263">
        <v>82</v>
      </c>
      <c r="N263">
        <v>1</v>
      </c>
      <c r="O263" s="257">
        <v>82</v>
      </c>
    </row>
    <row r="264" spans="2:15" ht="15">
      <c r="B264" s="421"/>
      <c r="C264" s="404">
        <f t="shared" si="17"/>
        <v>42</v>
      </c>
      <c r="D264" t="s">
        <v>300</v>
      </c>
      <c r="E264" s="388" t="s">
        <v>8</v>
      </c>
      <c r="F264" s="390" t="s">
        <v>19</v>
      </c>
      <c r="G264" s="391">
        <v>81</v>
      </c>
      <c r="H264"/>
      <c r="I264"/>
      <c r="J264"/>
      <c r="K264"/>
      <c r="L264" s="302"/>
      <c r="M264">
        <v>81</v>
      </c>
      <c r="N264">
        <v>1</v>
      </c>
      <c r="O264" s="257">
        <v>81</v>
      </c>
    </row>
    <row r="265" spans="2:15" ht="15">
      <c r="B265" s="421"/>
      <c r="C265" s="404">
        <f t="shared" si="17"/>
        <v>43</v>
      </c>
      <c r="D265" t="s">
        <v>120</v>
      </c>
      <c r="E265" s="388" t="s">
        <v>10</v>
      </c>
      <c r="F265" s="302" t="s">
        <v>269</v>
      </c>
      <c r="G265">
        <v>80</v>
      </c>
      <c r="H265"/>
      <c r="I265"/>
      <c r="J265"/>
      <c r="K265"/>
      <c r="L265" s="302"/>
      <c r="M265">
        <v>80</v>
      </c>
      <c r="N265">
        <v>1</v>
      </c>
      <c r="O265" s="257">
        <v>80</v>
      </c>
    </row>
    <row r="266" spans="2:15" ht="15">
      <c r="B266" s="421"/>
      <c r="C266" s="404">
        <f t="shared" si="17"/>
        <v>44</v>
      </c>
      <c r="D266" t="s">
        <v>301</v>
      </c>
      <c r="E266" s="388" t="s">
        <v>10</v>
      </c>
      <c r="F266" s="302" t="s">
        <v>42</v>
      </c>
      <c r="G266">
        <v>79</v>
      </c>
      <c r="H266"/>
      <c r="I266"/>
      <c r="J266"/>
      <c r="K266"/>
      <c r="L266" s="302"/>
      <c r="M266">
        <v>79</v>
      </c>
      <c r="N266">
        <v>1</v>
      </c>
      <c r="O266" s="257">
        <v>79</v>
      </c>
    </row>
    <row r="267" spans="2:15" ht="15">
      <c r="B267" s="421"/>
      <c r="C267" s="404" t="e">
        <f t="shared" si="17"/>
        <v>#N/A</v>
      </c>
      <c r="D267" t="s">
        <v>94</v>
      </c>
      <c r="E267" s="388" t="s">
        <v>8</v>
      </c>
      <c r="F267" s="302" t="s">
        <v>68</v>
      </c>
      <c r="G267">
        <v>78</v>
      </c>
      <c r="H267"/>
      <c r="I267"/>
      <c r="J267"/>
      <c r="K267"/>
      <c r="L267" s="302"/>
      <c r="M267">
        <v>78</v>
      </c>
      <c r="N267">
        <v>1</v>
      </c>
      <c r="O267" s="257">
        <v>78</v>
      </c>
    </row>
    <row r="268" spans="2:15" ht="15">
      <c r="B268" s="421"/>
      <c r="C268" s="404" t="e">
        <f t="shared" si="17"/>
        <v>#N/A</v>
      </c>
      <c r="D268" t="s">
        <v>177</v>
      </c>
      <c r="E268" s="388" t="s">
        <v>4</v>
      </c>
      <c r="F268" s="302" t="s">
        <v>38</v>
      </c>
      <c r="G268">
        <v>77</v>
      </c>
      <c r="H268"/>
      <c r="I268"/>
      <c r="J268"/>
      <c r="K268"/>
      <c r="L268" s="302"/>
      <c r="M268">
        <v>77</v>
      </c>
      <c r="N268">
        <v>1</v>
      </c>
      <c r="O268" s="257">
        <v>77</v>
      </c>
    </row>
    <row r="269" spans="2:15" ht="15">
      <c r="B269" s="421"/>
      <c r="C269" s="404" t="e">
        <f t="shared" si="17"/>
        <v>#N/A</v>
      </c>
      <c r="D269" t="s">
        <v>302</v>
      </c>
      <c r="E269" s="388" t="s">
        <v>10</v>
      </c>
      <c r="F269" s="302" t="s">
        <v>55</v>
      </c>
      <c r="G269">
        <v>75</v>
      </c>
      <c r="H269"/>
      <c r="I269"/>
      <c r="J269"/>
      <c r="K269"/>
      <c r="L269" s="302"/>
      <c r="M269">
        <v>75</v>
      </c>
      <c r="N269">
        <v>1</v>
      </c>
      <c r="O269" s="257">
        <v>75</v>
      </c>
    </row>
    <row r="270" spans="2:15" ht="15">
      <c r="B270" s="421"/>
      <c r="C270" s="404" t="e">
        <f t="shared" si="17"/>
        <v>#N/A</v>
      </c>
      <c r="D270"/>
      <c r="E270" s="388"/>
      <c r="F270" s="302"/>
      <c r="G270"/>
      <c r="H270"/>
      <c r="I270"/>
      <c r="J270"/>
      <c r="K270"/>
      <c r="L270" s="302"/>
      <c r="M270"/>
      <c r="N270"/>
      <c r="O270" s="257"/>
    </row>
    <row r="271" spans="2:15" ht="15">
      <c r="B271" s="421"/>
      <c r="C271" s="404" t="e">
        <f t="shared" si="17"/>
        <v>#N/A</v>
      </c>
      <c r="D271"/>
      <c r="E271" s="388"/>
      <c r="F271" s="302"/>
      <c r="G271"/>
      <c r="H271"/>
      <c r="I271"/>
      <c r="J271"/>
      <c r="K271"/>
      <c r="L271" s="302"/>
      <c r="M271"/>
      <c r="N271"/>
      <c r="O271" s="257"/>
    </row>
    <row r="272" spans="2:15" ht="15">
      <c r="B272" s="421"/>
      <c r="C272" s="404" t="e">
        <f t="shared" si="17"/>
        <v>#N/A</v>
      </c>
      <c r="D272"/>
      <c r="E272" s="388"/>
      <c r="F272" s="302"/>
      <c r="G272"/>
      <c r="H272"/>
      <c r="I272"/>
      <c r="J272"/>
      <c r="K272"/>
      <c r="L272" s="302"/>
      <c r="M272"/>
      <c r="N272"/>
      <c r="O272" s="257"/>
    </row>
    <row r="273" spans="2:16" ht="15">
      <c r="B273" s="421"/>
      <c r="C273">
        <f>COUNTA(C223:C272)</f>
        <v>50</v>
      </c>
      <c r="D273">
        <f t="shared" ref="D273:O273" si="18">COUNTA(D223:D272)</f>
        <v>47</v>
      </c>
      <c r="E273" s="388">
        <f t="shared" si="18"/>
        <v>47</v>
      </c>
      <c r="F273" s="302">
        <f t="shared" si="18"/>
        <v>47</v>
      </c>
      <c r="G273">
        <f t="shared" si="18"/>
        <v>25</v>
      </c>
      <c r="H273">
        <f t="shared" si="18"/>
        <v>17</v>
      </c>
      <c r="I273">
        <f t="shared" si="18"/>
        <v>5</v>
      </c>
      <c r="J273">
        <f t="shared" si="18"/>
        <v>13</v>
      </c>
      <c r="K273">
        <f t="shared" si="18"/>
        <v>9</v>
      </c>
      <c r="L273" s="302">
        <f t="shared" si="18"/>
        <v>0</v>
      </c>
      <c r="M273">
        <f t="shared" si="18"/>
        <v>47</v>
      </c>
      <c r="N273">
        <f t="shared" si="18"/>
        <v>47</v>
      </c>
      <c r="O273">
        <f t="shared" si="18"/>
        <v>47</v>
      </c>
    </row>
    <row r="274" spans="2:16" ht="15">
      <c r="B274" s="330"/>
      <c r="C274"/>
    </row>
    <row r="275" spans="2:16" ht="160.5">
      <c r="B275" s="369"/>
      <c r="C275" s="370"/>
      <c r="D275" s="371" t="str">
        <f>D222</f>
        <v>Name</v>
      </c>
      <c r="E275" s="415" t="str">
        <f t="shared" ref="E275:O275" si="19">E222</f>
        <v>Club</v>
      </c>
      <c r="F275" s="372" t="str">
        <f t="shared" si="19"/>
        <v>Age
Class</v>
      </c>
      <c r="G275" s="373" t="str">
        <f t="shared" si="19"/>
        <v>Penrith Beacon</v>
      </c>
      <c r="H275" s="373" t="str">
        <f t="shared" si="19"/>
        <v>Loughrigg (LOC)</v>
      </c>
      <c r="I275" s="373" t="str">
        <f t="shared" si="19"/>
        <v>Lank Rigg (WCOC)</v>
      </c>
      <c r="J275" s="373" t="str">
        <f t="shared" si="19"/>
        <v>Ling Fell (WCOC)</v>
      </c>
      <c r="K275" s="373" t="str">
        <f t="shared" si="19"/>
        <v>Harter Fell (LOC)</v>
      </c>
      <c r="L275" s="374">
        <f t="shared" si="19"/>
        <v>0</v>
      </c>
      <c r="M275" s="373" t="str">
        <f t="shared" si="19"/>
        <v>Galoppen Score</v>
      </c>
      <c r="N275" s="373" t="str">
        <f t="shared" si="19"/>
        <v>Number of Counting Scores</v>
      </c>
      <c r="O275" s="373" t="str">
        <f t="shared" si="19"/>
        <v>Average of Counting Scores</v>
      </c>
      <c r="P275" s="326"/>
    </row>
    <row r="276" spans="2:16" ht="15">
      <c r="B276" s="331" t="s">
        <v>440</v>
      </c>
      <c r="C276" s="266">
        <f>RANK(M276,M$276:M$290)</f>
        <v>1</v>
      </c>
      <c r="D276" s="288" t="s">
        <v>439</v>
      </c>
      <c r="E276" s="342" t="s">
        <v>8</v>
      </c>
      <c r="F276" s="336" t="s">
        <v>38</v>
      </c>
      <c r="G276" s="290"/>
      <c r="H276" s="288">
        <v>99</v>
      </c>
      <c r="I276"/>
      <c r="J276"/>
      <c r="K276"/>
      <c r="L276" s="302"/>
      <c r="M276" s="102">
        <f>IFERROR(LARGE($E276:$J276,1),0)+IFERROR(LARGE($E276:$J276,2),0)+IFERROR(LARGE($E276:$J276,3),0)+IFERROR(LARGE($E276:$J276,4),0)</f>
        <v>99</v>
      </c>
      <c r="N276" s="102">
        <f>IF(COUNT(G276:L276)&gt;4,4,COUNT(G276:L276))</f>
        <v>1</v>
      </c>
      <c r="O276" s="101">
        <f>M276/N276</f>
        <v>99</v>
      </c>
    </row>
    <row r="277" spans="2:16" ht="15">
      <c r="B277" s="331"/>
      <c r="C277" s="266">
        <f t="shared" ref="C277:C290" si="20">RANK(M277,M$276:M$290)</f>
        <v>2</v>
      </c>
      <c r="D277" s="288" t="s">
        <v>99</v>
      </c>
      <c r="E277" s="342" t="s">
        <v>10</v>
      </c>
      <c r="F277" s="336" t="s">
        <v>104</v>
      </c>
      <c r="G277" s="290"/>
      <c r="H277" s="288">
        <v>98</v>
      </c>
      <c r="I277"/>
      <c r="J277"/>
      <c r="K277"/>
      <c r="L277" s="302"/>
      <c r="M277" s="102">
        <f>IFERROR(LARGE($E277:$J277,1),0)+IFERROR(LARGE($E277:$J277,2),0)+IFERROR(LARGE($E277:$J277,3),0)+IFERROR(LARGE($E277:$J277,4),0)</f>
        <v>98</v>
      </c>
      <c r="N277" s="102">
        <f>IF(COUNT(G277:L277)&gt;4,4,COUNT(G277:L277))</f>
        <v>1</v>
      </c>
      <c r="O277" s="101">
        <f>M277/N277</f>
        <v>98</v>
      </c>
    </row>
    <row r="278" spans="2:16">
      <c r="B278" s="331"/>
      <c r="C278" s="266" t="e">
        <f t="shared" si="20"/>
        <v>#N/A</v>
      </c>
    </row>
    <row r="279" spans="2:16">
      <c r="B279" s="331"/>
      <c r="C279" s="266" t="e">
        <f t="shared" si="20"/>
        <v>#N/A</v>
      </c>
    </row>
    <row r="280" spans="2:16">
      <c r="B280" s="331"/>
      <c r="C280" s="266" t="e">
        <f t="shared" si="20"/>
        <v>#N/A</v>
      </c>
    </row>
    <row r="281" spans="2:16">
      <c r="B281" s="331"/>
      <c r="C281" s="266" t="e">
        <f t="shared" si="20"/>
        <v>#N/A</v>
      </c>
    </row>
    <row r="282" spans="2:16">
      <c r="B282" s="331"/>
      <c r="C282" s="266" t="e">
        <f t="shared" si="20"/>
        <v>#N/A</v>
      </c>
    </row>
    <row r="283" spans="2:16">
      <c r="B283" s="331"/>
      <c r="C283" s="266" t="e">
        <f t="shared" si="20"/>
        <v>#N/A</v>
      </c>
    </row>
    <row r="284" spans="2:16">
      <c r="B284" s="331"/>
      <c r="C284" s="266" t="e">
        <f t="shared" si="20"/>
        <v>#N/A</v>
      </c>
    </row>
    <row r="285" spans="2:16">
      <c r="B285" s="331"/>
      <c r="C285" s="266" t="e">
        <f t="shared" si="20"/>
        <v>#N/A</v>
      </c>
    </row>
    <row r="286" spans="2:16">
      <c r="B286" s="331"/>
      <c r="C286" s="266" t="e">
        <f t="shared" si="20"/>
        <v>#N/A</v>
      </c>
    </row>
    <row r="287" spans="2:16">
      <c r="B287" s="331"/>
      <c r="C287" s="266" t="e">
        <f t="shared" si="20"/>
        <v>#N/A</v>
      </c>
    </row>
    <row r="288" spans="2:16">
      <c r="B288" s="331"/>
      <c r="C288" s="266" t="e">
        <f t="shared" si="20"/>
        <v>#N/A</v>
      </c>
    </row>
    <row r="289" spans="2:15">
      <c r="B289" s="331"/>
      <c r="C289" s="266" t="e">
        <f t="shared" si="20"/>
        <v>#N/A</v>
      </c>
    </row>
    <row r="290" spans="2:15">
      <c r="B290" s="331"/>
      <c r="C290" s="266" t="e">
        <f t="shared" si="20"/>
        <v>#N/A</v>
      </c>
    </row>
    <row r="291" spans="2:15">
      <c r="C291" s="266"/>
    </row>
    <row r="292" spans="2:15" s="347" customFormat="1" ht="105" customHeight="1">
      <c r="B292" s="358"/>
      <c r="C292" s="359"/>
      <c r="D292" s="360" t="str">
        <f>D275</f>
        <v>Name</v>
      </c>
      <c r="E292" s="417" t="str">
        <f t="shared" ref="E292:O292" si="21">E275</f>
        <v>Club</v>
      </c>
      <c r="F292" s="361" t="str">
        <f t="shared" si="21"/>
        <v>Age
Class</v>
      </c>
      <c r="G292" s="362" t="str">
        <f t="shared" si="21"/>
        <v>Penrith Beacon</v>
      </c>
      <c r="H292" s="362" t="str">
        <f t="shared" si="21"/>
        <v>Loughrigg (LOC)</v>
      </c>
      <c r="I292" s="362" t="str">
        <f t="shared" si="21"/>
        <v>Lank Rigg (WCOC)</v>
      </c>
      <c r="J292" s="362" t="str">
        <f t="shared" si="21"/>
        <v>Ling Fell (WCOC)</v>
      </c>
      <c r="K292" s="362" t="str">
        <f t="shared" si="21"/>
        <v>Harter Fell (LOC)</v>
      </c>
      <c r="L292" s="363">
        <f t="shared" si="21"/>
        <v>0</v>
      </c>
      <c r="M292" s="362" t="str">
        <f t="shared" si="21"/>
        <v>Galoppen Score</v>
      </c>
      <c r="N292" s="362" t="str">
        <f t="shared" si="21"/>
        <v>Number of Counting Scores</v>
      </c>
      <c r="O292" s="362" t="str">
        <f t="shared" si="21"/>
        <v>Average of Counting Scores</v>
      </c>
    </row>
    <row r="293" spans="2:15" ht="15">
      <c r="B293" s="329" t="s">
        <v>111</v>
      </c>
      <c r="C293" s="266">
        <f t="shared" ref="C293:C307" si="22">RANK(M293,M$293:M$310)</f>
        <v>1</v>
      </c>
      <c r="D293" t="s">
        <v>169</v>
      </c>
      <c r="E293" s="388" t="s">
        <v>4</v>
      </c>
      <c r="F293" s="302" t="s">
        <v>62</v>
      </c>
      <c r="G293">
        <v>98</v>
      </c>
      <c r="H293">
        <v>99</v>
      </c>
      <c r="I293">
        <v>99</v>
      </c>
      <c r="J293">
        <v>99</v>
      </c>
      <c r="K293" s="1"/>
      <c r="L293" s="302"/>
      <c r="M293" s="102">
        <v>395</v>
      </c>
      <c r="N293" s="102">
        <v>4</v>
      </c>
      <c r="O293" s="101">
        <v>98.75</v>
      </c>
    </row>
    <row r="294" spans="2:15" ht="15">
      <c r="B294" s="329"/>
      <c r="C294" s="266">
        <f t="shared" si="22"/>
        <v>2</v>
      </c>
      <c r="D294" t="s">
        <v>185</v>
      </c>
      <c r="E294" s="388" t="s">
        <v>4</v>
      </c>
      <c r="F294" s="302" t="s">
        <v>62</v>
      </c>
      <c r="G294">
        <v>99</v>
      </c>
      <c r="H294"/>
      <c r="I294"/>
      <c r="J294" s="1"/>
      <c r="K294" s="1"/>
      <c r="L294" s="302"/>
      <c r="M294" s="102">
        <v>99</v>
      </c>
      <c r="N294" s="102">
        <v>1</v>
      </c>
      <c r="O294" s="101">
        <v>99</v>
      </c>
    </row>
    <row r="295" spans="2:15" ht="15">
      <c r="B295" s="329"/>
      <c r="C295" s="266">
        <f t="shared" si="22"/>
        <v>2</v>
      </c>
      <c r="D295" s="288" t="s">
        <v>442</v>
      </c>
      <c r="E295" s="342" t="s">
        <v>8</v>
      </c>
      <c r="F295" s="336" t="s">
        <v>71</v>
      </c>
      <c r="G295" s="290"/>
      <c r="H295" s="288"/>
      <c r="I295"/>
      <c r="J295"/>
      <c r="K295">
        <v>99</v>
      </c>
      <c r="L295" s="302"/>
      <c r="M295" s="102">
        <v>99</v>
      </c>
      <c r="N295" s="102">
        <v>1</v>
      </c>
      <c r="O295" s="101">
        <v>99</v>
      </c>
    </row>
    <row r="296" spans="2:15" ht="15">
      <c r="B296" s="329"/>
      <c r="C296" s="266">
        <f t="shared" si="22"/>
        <v>4</v>
      </c>
      <c r="D296" t="s">
        <v>441</v>
      </c>
      <c r="E296" s="388" t="s">
        <v>4</v>
      </c>
      <c r="F296" s="302" t="s">
        <v>64</v>
      </c>
      <c r="G296"/>
      <c r="H296">
        <v>98</v>
      </c>
      <c r="I296"/>
      <c r="J296"/>
      <c r="K296" s="1"/>
      <c r="L296" s="302"/>
      <c r="M296" s="102">
        <v>98</v>
      </c>
      <c r="N296" s="102">
        <v>1</v>
      </c>
      <c r="O296" s="101">
        <v>98</v>
      </c>
    </row>
    <row r="297" spans="2:15" ht="15">
      <c r="B297" s="329"/>
      <c r="C297" s="266">
        <f t="shared" si="22"/>
        <v>4</v>
      </c>
      <c r="D297" t="s">
        <v>177</v>
      </c>
      <c r="E297" s="388" t="s">
        <v>4</v>
      </c>
      <c r="F297" s="302" t="s">
        <v>38</v>
      </c>
      <c r="G297"/>
      <c r="H297"/>
      <c r="I297"/>
      <c r="J297">
        <v>98</v>
      </c>
      <c r="K297"/>
      <c r="L297" s="302"/>
      <c r="M297" s="102">
        <v>98</v>
      </c>
      <c r="N297" s="102">
        <v>1</v>
      </c>
      <c r="O297" s="101">
        <v>98</v>
      </c>
    </row>
    <row r="298" spans="2:15" ht="15">
      <c r="B298" s="329"/>
      <c r="C298" s="266">
        <f t="shared" si="22"/>
        <v>6</v>
      </c>
      <c r="D298" t="s">
        <v>84</v>
      </c>
      <c r="E298" s="388" t="s">
        <v>4</v>
      </c>
      <c r="F298" s="302" t="s">
        <v>64</v>
      </c>
      <c r="G298">
        <v>97</v>
      </c>
      <c r="M298">
        <v>97</v>
      </c>
      <c r="N298" s="100">
        <v>1</v>
      </c>
      <c r="O298" s="389">
        <v>97</v>
      </c>
    </row>
    <row r="299" spans="2:15" customFormat="1" ht="15">
      <c r="B299" s="35"/>
      <c r="C299" s="404">
        <f t="shared" si="22"/>
        <v>7</v>
      </c>
      <c r="D299" t="s">
        <v>259</v>
      </c>
      <c r="E299" s="388" t="s">
        <v>4</v>
      </c>
      <c r="F299" s="302" t="s">
        <v>38</v>
      </c>
      <c r="G299">
        <v>96</v>
      </c>
      <c r="L299" s="302"/>
      <c r="M299">
        <v>96</v>
      </c>
      <c r="N299" s="102">
        <v>1</v>
      </c>
      <c r="O299" s="101">
        <v>96</v>
      </c>
    </row>
    <row r="300" spans="2:15">
      <c r="B300" s="329"/>
      <c r="C300" s="266" t="e">
        <f t="shared" si="22"/>
        <v>#N/A</v>
      </c>
      <c r="N300" s="248"/>
      <c r="O300" s="271"/>
    </row>
    <row r="301" spans="2:15">
      <c r="B301" s="329"/>
      <c r="C301" s="266" t="e">
        <f t="shared" si="22"/>
        <v>#N/A</v>
      </c>
      <c r="N301" s="248"/>
      <c r="O301" s="271"/>
    </row>
    <row r="302" spans="2:15">
      <c r="B302" s="329"/>
      <c r="C302" s="266" t="e">
        <f t="shared" si="22"/>
        <v>#N/A</v>
      </c>
      <c r="N302" s="248"/>
      <c r="O302" s="271"/>
    </row>
    <row r="303" spans="2:15">
      <c r="B303" s="329"/>
      <c r="C303" s="266" t="e">
        <f t="shared" si="22"/>
        <v>#N/A</v>
      </c>
      <c r="N303" s="248"/>
      <c r="O303" s="271"/>
    </row>
    <row r="304" spans="2:15">
      <c r="B304" s="329"/>
      <c r="C304" s="266" t="e">
        <f t="shared" si="22"/>
        <v>#N/A</v>
      </c>
      <c r="N304" s="248"/>
      <c r="O304" s="271"/>
    </row>
    <row r="305" spans="2:15">
      <c r="B305" s="329"/>
      <c r="C305" s="266" t="e">
        <f t="shared" si="22"/>
        <v>#N/A</v>
      </c>
      <c r="N305" s="248"/>
      <c r="O305" s="271"/>
    </row>
    <row r="306" spans="2:15">
      <c r="B306" s="329"/>
      <c r="C306" s="266" t="e">
        <f t="shared" si="22"/>
        <v>#N/A</v>
      </c>
      <c r="N306" s="248"/>
      <c r="O306" s="271"/>
    </row>
    <row r="307" spans="2:15">
      <c r="B307" s="329"/>
      <c r="C307" s="266" t="e">
        <f t="shared" si="22"/>
        <v>#N/A</v>
      </c>
      <c r="N307" s="248"/>
      <c r="O307" s="271"/>
    </row>
    <row r="308" spans="2:15">
      <c r="C308" s="266"/>
      <c r="N308" s="248"/>
      <c r="O308" s="271"/>
    </row>
    <row r="309" spans="2:15" ht="15">
      <c r="C309">
        <f>COUNTA(C293:C308)</f>
        <v>15</v>
      </c>
      <c r="N309" s="248"/>
      <c r="O309" s="271"/>
    </row>
    <row r="310" spans="2:15" ht="97.5">
      <c r="B310" s="258" t="s">
        <v>109</v>
      </c>
      <c r="C310" s="258" t="s">
        <v>110</v>
      </c>
      <c r="D310" s="259" t="s">
        <v>1</v>
      </c>
      <c r="E310" s="414" t="s">
        <v>2</v>
      </c>
      <c r="F310" s="321" t="s">
        <v>108</v>
      </c>
      <c r="G310" s="261" t="str">
        <f t="shared" ref="G310:L310" si="23">G1</f>
        <v>Penrith Beacon</v>
      </c>
      <c r="H310" s="261" t="str">
        <f t="shared" si="23"/>
        <v>Loughrigg (LOC)</v>
      </c>
      <c r="I310" s="261" t="str">
        <f t="shared" si="23"/>
        <v>Lank Rigg (WCOC)</v>
      </c>
      <c r="J310" s="261" t="str">
        <f t="shared" si="23"/>
        <v>Ling Fell (WCOC)</v>
      </c>
      <c r="K310" s="261" t="str">
        <f t="shared" si="23"/>
        <v>Harter Fell (LOC)</v>
      </c>
      <c r="L310" s="261">
        <f t="shared" si="23"/>
        <v>0</v>
      </c>
      <c r="M310" s="261" t="s">
        <v>85</v>
      </c>
      <c r="N310" s="261" t="s">
        <v>106</v>
      </c>
      <c r="O310" s="262" t="s">
        <v>107</v>
      </c>
    </row>
    <row r="311" spans="2:15" customFormat="1" ht="15">
      <c r="B311" s="412" t="s">
        <v>74</v>
      </c>
      <c r="C311" s="404">
        <f>RANK(M311,M$311:M$323)</f>
        <v>1</v>
      </c>
      <c r="D311" s="288" t="s">
        <v>443</v>
      </c>
      <c r="E311" s="342" t="s">
        <v>8</v>
      </c>
      <c r="F311" s="336" t="s">
        <v>71</v>
      </c>
      <c r="G311" s="290"/>
      <c r="H311" s="288">
        <v>98</v>
      </c>
      <c r="I311">
        <v>98</v>
      </c>
      <c r="L311" s="302"/>
      <c r="M311" s="102">
        <v>196</v>
      </c>
      <c r="N311" s="102">
        <v>2</v>
      </c>
      <c r="O311" s="101">
        <v>98</v>
      </c>
    </row>
    <row r="312" spans="2:15" customFormat="1" ht="15">
      <c r="B312" s="412"/>
      <c r="C312" s="404">
        <f t="shared" ref="C312:C323" si="24">RANK(M312,M$311:M$323)</f>
        <v>2</v>
      </c>
      <c r="D312" s="288" t="s">
        <v>294</v>
      </c>
      <c r="E312" s="342" t="s">
        <v>11</v>
      </c>
      <c r="F312" s="336" t="s">
        <v>73</v>
      </c>
      <c r="G312">
        <v>99</v>
      </c>
      <c r="L312" s="302"/>
      <c r="M312" s="102">
        <v>99</v>
      </c>
      <c r="N312" s="102">
        <v>1</v>
      </c>
      <c r="O312" s="101">
        <v>99</v>
      </c>
    </row>
    <row r="313" spans="2:15" customFormat="1" ht="15">
      <c r="B313" s="412"/>
      <c r="C313" s="404">
        <f t="shared" si="24"/>
        <v>2</v>
      </c>
      <c r="D313" s="288" t="s">
        <v>443</v>
      </c>
      <c r="E313" s="342" t="s">
        <v>8</v>
      </c>
      <c r="F313" s="336" t="s">
        <v>71</v>
      </c>
      <c r="G313" s="288"/>
      <c r="H313" s="288"/>
      <c r="K313">
        <v>99</v>
      </c>
      <c r="L313" s="302"/>
      <c r="M313" s="102">
        <v>99</v>
      </c>
      <c r="N313" s="102">
        <v>1</v>
      </c>
      <c r="O313" s="101">
        <v>99</v>
      </c>
    </row>
    <row r="314" spans="2:15" customFormat="1" ht="15">
      <c r="B314" s="412"/>
      <c r="C314" s="404">
        <f t="shared" si="24"/>
        <v>2</v>
      </c>
      <c r="D314" t="s">
        <v>499</v>
      </c>
      <c r="E314" s="388" t="s">
        <v>4</v>
      </c>
      <c r="F314" s="302" t="s">
        <v>42</v>
      </c>
      <c r="J314">
        <v>99</v>
      </c>
      <c r="L314" s="302"/>
      <c r="M314">
        <v>99</v>
      </c>
      <c r="N314" s="102">
        <v>1</v>
      </c>
      <c r="O314" s="101">
        <v>99</v>
      </c>
    </row>
    <row r="315" spans="2:15" customFormat="1" ht="15">
      <c r="B315" s="412"/>
      <c r="C315" s="404">
        <f t="shared" si="24"/>
        <v>2</v>
      </c>
      <c r="D315" s="288" t="s">
        <v>448</v>
      </c>
      <c r="E315" s="342" t="s">
        <v>4</v>
      </c>
      <c r="F315" s="336" t="s">
        <v>19</v>
      </c>
      <c r="G315" s="290"/>
      <c r="H315" s="288"/>
      <c r="I315">
        <v>99</v>
      </c>
      <c r="L315" s="302"/>
      <c r="M315" s="102">
        <v>99</v>
      </c>
      <c r="N315" s="102">
        <v>1</v>
      </c>
      <c r="O315" s="101">
        <v>99</v>
      </c>
    </row>
    <row r="316" spans="2:15" customFormat="1" ht="15">
      <c r="B316" s="412"/>
      <c r="C316" s="404">
        <f t="shared" si="24"/>
        <v>2</v>
      </c>
      <c r="D316" t="s">
        <v>442</v>
      </c>
      <c r="E316" s="388" t="s">
        <v>8</v>
      </c>
      <c r="F316" s="302" t="s">
        <v>71</v>
      </c>
      <c r="H316">
        <v>99</v>
      </c>
      <c r="L316" s="302"/>
      <c r="M316">
        <v>99</v>
      </c>
      <c r="N316" s="102">
        <v>1</v>
      </c>
      <c r="O316" s="101">
        <v>99</v>
      </c>
    </row>
    <row r="317" spans="2:15" customFormat="1" ht="15">
      <c r="B317" s="412"/>
      <c r="C317" s="404">
        <f t="shared" si="24"/>
        <v>7</v>
      </c>
      <c r="D317" t="s">
        <v>541</v>
      </c>
      <c r="E317" s="388" t="s">
        <v>8</v>
      </c>
      <c r="F317" s="302" t="s">
        <v>23</v>
      </c>
      <c r="K317">
        <v>98</v>
      </c>
      <c r="L317" s="302"/>
      <c r="M317">
        <v>98</v>
      </c>
      <c r="N317" s="102">
        <v>1</v>
      </c>
      <c r="O317" s="101">
        <v>98</v>
      </c>
    </row>
    <row r="318" spans="2:15" customFormat="1" ht="15">
      <c r="B318" s="412"/>
      <c r="C318" s="404">
        <f t="shared" si="24"/>
        <v>8</v>
      </c>
      <c r="D318" t="s">
        <v>444</v>
      </c>
      <c r="E318" s="388" t="s">
        <v>10</v>
      </c>
      <c r="F318" s="302" t="s">
        <v>18</v>
      </c>
      <c r="H318">
        <v>97</v>
      </c>
      <c r="L318" s="302"/>
      <c r="M318">
        <v>97</v>
      </c>
      <c r="N318" s="102">
        <v>1</v>
      </c>
      <c r="O318" s="101">
        <v>97</v>
      </c>
    </row>
    <row r="319" spans="2:15">
      <c r="B319" s="332"/>
      <c r="C319" s="266" t="e">
        <f t="shared" si="24"/>
        <v>#N/A</v>
      </c>
      <c r="N319" s="248"/>
      <c r="O319" s="271"/>
    </row>
    <row r="320" spans="2:15">
      <c r="B320" s="332"/>
      <c r="C320" s="266" t="e">
        <f t="shared" si="24"/>
        <v>#N/A</v>
      </c>
      <c r="N320" s="248"/>
      <c r="O320" s="271"/>
    </row>
    <row r="321" spans="2:15">
      <c r="B321" s="332"/>
      <c r="C321" s="266" t="e">
        <f t="shared" si="24"/>
        <v>#N/A</v>
      </c>
      <c r="N321" s="248"/>
      <c r="O321" s="271"/>
    </row>
    <row r="322" spans="2:15">
      <c r="B322" s="332"/>
      <c r="C322" s="266" t="e">
        <f t="shared" si="24"/>
        <v>#N/A</v>
      </c>
      <c r="N322" s="248"/>
      <c r="O322" s="271"/>
    </row>
    <row r="323" spans="2:15">
      <c r="B323" s="332"/>
      <c r="C323" s="266" t="e">
        <f t="shared" si="24"/>
        <v>#N/A</v>
      </c>
      <c r="N323" s="248"/>
      <c r="O323" s="271"/>
    </row>
    <row r="324" spans="2:15">
      <c r="C324" s="266"/>
      <c r="N324" s="248"/>
      <c r="O324" s="271"/>
    </row>
    <row r="325" spans="2:15" ht="15">
      <c r="C325">
        <f>COUNTA(C311:C324)</f>
        <v>13</v>
      </c>
      <c r="D325" s="248"/>
      <c r="E325" s="418"/>
      <c r="F325" s="322"/>
      <c r="G325" s="273"/>
      <c r="H325" s="249"/>
      <c r="I325" s="249"/>
      <c r="J325" s="249"/>
      <c r="K325" s="249"/>
      <c r="L325" s="303"/>
      <c r="M325" s="249"/>
      <c r="N325" s="248"/>
      <c r="O325" s="271"/>
    </row>
    <row r="326" spans="2:15" ht="97.5">
      <c r="B326" s="364" t="s">
        <v>109</v>
      </c>
      <c r="C326" s="364" t="s">
        <v>110</v>
      </c>
      <c r="D326" s="365" t="s">
        <v>1</v>
      </c>
      <c r="E326" s="419" t="s">
        <v>2</v>
      </c>
      <c r="F326" s="366" t="s">
        <v>108</v>
      </c>
      <c r="G326" s="367" t="str">
        <f t="shared" ref="G326:L326" si="25">G1</f>
        <v>Penrith Beacon</v>
      </c>
      <c r="H326" s="367" t="str">
        <f t="shared" si="25"/>
        <v>Loughrigg (LOC)</v>
      </c>
      <c r="I326" s="367" t="str">
        <f t="shared" si="25"/>
        <v>Lank Rigg (WCOC)</v>
      </c>
      <c r="J326" s="367" t="str">
        <f t="shared" si="25"/>
        <v>Ling Fell (WCOC)</v>
      </c>
      <c r="K326" s="367" t="str">
        <f t="shared" si="25"/>
        <v>Harter Fell (LOC)</v>
      </c>
      <c r="L326" s="367">
        <f t="shared" si="25"/>
        <v>0</v>
      </c>
      <c r="M326" s="367" t="s">
        <v>85</v>
      </c>
      <c r="N326" s="367" t="s">
        <v>106</v>
      </c>
      <c r="O326" s="368" t="s">
        <v>107</v>
      </c>
    </row>
    <row r="327" spans="2:15" customFormat="1" ht="15">
      <c r="B327" s="413" t="s">
        <v>79</v>
      </c>
      <c r="C327" s="404">
        <f>_xlfn.RANK.EQ(M327,M$327:M$342)</f>
        <v>1</v>
      </c>
      <c r="D327" s="288" t="s">
        <v>445</v>
      </c>
      <c r="E327" s="342" t="s">
        <v>4</v>
      </c>
      <c r="F327" s="336" t="s">
        <v>81</v>
      </c>
      <c r="H327">
        <v>99</v>
      </c>
      <c r="I327" s="102"/>
      <c r="J327" s="102"/>
      <c r="K327" s="101"/>
      <c r="L327" s="340"/>
      <c r="M327">
        <v>99</v>
      </c>
      <c r="N327">
        <v>1</v>
      </c>
      <c r="O327" s="257">
        <v>99</v>
      </c>
    </row>
    <row r="328" spans="2:15" customFormat="1" ht="15">
      <c r="B328" s="413"/>
      <c r="C328" s="404">
        <f t="shared" ref="C328:C342" si="26">_xlfn.RANK.EQ(M328,M$327:M$342)</f>
        <v>1</v>
      </c>
      <c r="D328" s="288" t="s">
        <v>267</v>
      </c>
      <c r="E328" s="342" t="s">
        <v>8</v>
      </c>
      <c r="F328" s="336" t="s">
        <v>13</v>
      </c>
      <c r="G328" s="288">
        <v>99</v>
      </c>
      <c r="H328" s="288"/>
      <c r="K328" s="102"/>
      <c r="L328" s="341"/>
      <c r="M328">
        <v>99</v>
      </c>
      <c r="N328">
        <v>1</v>
      </c>
      <c r="O328" s="257">
        <v>99</v>
      </c>
    </row>
    <row r="329" spans="2:15" customFormat="1" ht="15">
      <c r="B329" s="413"/>
      <c r="C329" s="404">
        <f t="shared" si="26"/>
        <v>1</v>
      </c>
      <c r="D329" s="288" t="s">
        <v>539</v>
      </c>
      <c r="E329" s="342" t="s">
        <v>8</v>
      </c>
      <c r="F329" s="336" t="s">
        <v>542</v>
      </c>
      <c r="I329" s="102"/>
      <c r="J329" s="102"/>
      <c r="K329" s="101">
        <v>99</v>
      </c>
      <c r="L329" s="340"/>
      <c r="M329">
        <v>99</v>
      </c>
      <c r="N329">
        <v>1</v>
      </c>
      <c r="O329" s="257">
        <v>99</v>
      </c>
    </row>
    <row r="330" spans="2:15" customFormat="1" ht="15">
      <c r="B330" s="413"/>
      <c r="C330" s="404">
        <f t="shared" si="26"/>
        <v>4</v>
      </c>
      <c r="D330" s="288" t="s">
        <v>284</v>
      </c>
      <c r="E330" s="342" t="s">
        <v>10</v>
      </c>
      <c r="F330" s="336" t="s">
        <v>81</v>
      </c>
      <c r="G330">
        <v>98</v>
      </c>
      <c r="I330" s="102"/>
      <c r="J330" s="102"/>
      <c r="K330" s="101"/>
      <c r="L330" s="340"/>
      <c r="M330">
        <v>98</v>
      </c>
      <c r="N330">
        <v>1</v>
      </c>
      <c r="O330" s="257">
        <v>98</v>
      </c>
    </row>
    <row r="331" spans="2:15" customFormat="1" ht="15">
      <c r="B331" s="413"/>
      <c r="C331" s="404">
        <f t="shared" si="26"/>
        <v>4</v>
      </c>
      <c r="D331" s="288" t="s">
        <v>543</v>
      </c>
      <c r="E331" s="342" t="s">
        <v>8</v>
      </c>
      <c r="F331" s="336" t="s">
        <v>281</v>
      </c>
      <c r="I331" s="102"/>
      <c r="J331" s="102"/>
      <c r="K331" s="101">
        <v>98</v>
      </c>
      <c r="L331" s="340"/>
      <c r="M331">
        <v>98</v>
      </c>
      <c r="N331">
        <v>1</v>
      </c>
      <c r="O331" s="257">
        <v>98</v>
      </c>
    </row>
    <row r="332" spans="2:15" customFormat="1" ht="15">
      <c r="B332" s="413"/>
      <c r="C332" s="404">
        <f t="shared" si="26"/>
        <v>6</v>
      </c>
      <c r="D332" s="288" t="s">
        <v>285</v>
      </c>
      <c r="E332" s="342" t="s">
        <v>4</v>
      </c>
      <c r="F332" s="336" t="s">
        <v>82</v>
      </c>
      <c r="G332">
        <v>97</v>
      </c>
      <c r="I332" s="102"/>
      <c r="J332" s="102"/>
      <c r="K332" s="101"/>
      <c r="L332" s="340"/>
      <c r="M332">
        <v>97</v>
      </c>
      <c r="N332">
        <v>1</v>
      </c>
      <c r="O332" s="257">
        <v>97</v>
      </c>
    </row>
    <row r="333" spans="2:15" customFormat="1" ht="15">
      <c r="B333" s="413"/>
      <c r="C333" s="404">
        <f t="shared" si="26"/>
        <v>8</v>
      </c>
      <c r="D333" s="288" t="s">
        <v>286</v>
      </c>
      <c r="E333" s="342" t="s">
        <v>10</v>
      </c>
      <c r="F333" s="336" t="s">
        <v>81</v>
      </c>
      <c r="G333">
        <v>96</v>
      </c>
      <c r="I333" s="102"/>
      <c r="J333" s="102"/>
      <c r="K333" s="101"/>
      <c r="L333" s="340"/>
      <c r="M333">
        <v>96</v>
      </c>
      <c r="N333">
        <v>1</v>
      </c>
      <c r="O333" s="257">
        <v>96</v>
      </c>
    </row>
    <row r="334" spans="2:15" customFormat="1" ht="15">
      <c r="B334" s="413"/>
      <c r="C334" s="404">
        <f t="shared" si="26"/>
        <v>6</v>
      </c>
      <c r="D334" s="288" t="s">
        <v>540</v>
      </c>
      <c r="E334" s="342" t="s">
        <v>8</v>
      </c>
      <c r="F334" s="336" t="s">
        <v>81</v>
      </c>
      <c r="I334" s="102"/>
      <c r="J334" s="102"/>
      <c r="K334" s="101">
        <v>97</v>
      </c>
      <c r="L334" s="340"/>
      <c r="M334">
        <v>97</v>
      </c>
      <c r="N334">
        <v>1</v>
      </c>
      <c r="O334" s="257">
        <v>97</v>
      </c>
    </row>
    <row r="335" spans="2:15" customFormat="1" ht="15">
      <c r="B335" s="413"/>
      <c r="C335" s="404">
        <f t="shared" si="26"/>
        <v>9</v>
      </c>
      <c r="D335" t="s">
        <v>260</v>
      </c>
      <c r="E335" s="388" t="s">
        <v>4</v>
      </c>
      <c r="F335" s="302" t="s">
        <v>82</v>
      </c>
      <c r="G335">
        <v>95</v>
      </c>
      <c r="L335" s="302"/>
      <c r="M335">
        <v>95</v>
      </c>
      <c r="N335">
        <v>1</v>
      </c>
      <c r="O335" s="257">
        <v>95</v>
      </c>
    </row>
    <row r="336" spans="2:15" customFormat="1" ht="15">
      <c r="B336" s="413"/>
      <c r="C336" s="404">
        <f t="shared" si="26"/>
        <v>10</v>
      </c>
      <c r="D336" t="s">
        <v>288</v>
      </c>
      <c r="E336" s="388" t="s">
        <v>4</v>
      </c>
      <c r="F336" s="302" t="s">
        <v>81</v>
      </c>
      <c r="G336">
        <v>94</v>
      </c>
      <c r="L336" s="302"/>
      <c r="M336">
        <v>94</v>
      </c>
      <c r="N336">
        <v>1</v>
      </c>
      <c r="O336" s="257">
        <v>94</v>
      </c>
    </row>
    <row r="337" spans="2:15" customFormat="1" ht="15">
      <c r="B337" s="413"/>
      <c r="C337" s="404">
        <f t="shared" si="26"/>
        <v>11</v>
      </c>
      <c r="D337" t="s">
        <v>289</v>
      </c>
      <c r="E337" s="388" t="s">
        <v>4</v>
      </c>
      <c r="F337" s="302" t="s">
        <v>82</v>
      </c>
      <c r="G337">
        <v>93</v>
      </c>
      <c r="L337" s="302"/>
      <c r="M337">
        <v>93</v>
      </c>
      <c r="N337">
        <v>1</v>
      </c>
      <c r="O337" s="257">
        <v>93</v>
      </c>
    </row>
    <row r="338" spans="2:15" customFormat="1" ht="15">
      <c r="B338" s="413"/>
      <c r="C338" s="404" t="e">
        <f t="shared" si="26"/>
        <v>#N/A</v>
      </c>
      <c r="E338" s="388"/>
      <c r="F338" s="302"/>
      <c r="L338" s="302"/>
      <c r="O338" s="257"/>
    </row>
    <row r="339" spans="2:15" customFormat="1" ht="15">
      <c r="B339" s="413"/>
      <c r="C339" s="404" t="e">
        <f t="shared" si="26"/>
        <v>#N/A</v>
      </c>
      <c r="E339" s="388"/>
      <c r="F339" s="302"/>
      <c r="L339" s="302"/>
      <c r="O339" s="257"/>
    </row>
    <row r="340" spans="2:15" customFormat="1" ht="15">
      <c r="B340" s="413"/>
      <c r="C340" s="404" t="e">
        <f t="shared" si="26"/>
        <v>#N/A</v>
      </c>
      <c r="E340" s="388"/>
      <c r="F340" s="302"/>
      <c r="L340" s="302"/>
      <c r="O340" s="257"/>
    </row>
    <row r="341" spans="2:15" customFormat="1" ht="15">
      <c r="B341" s="413"/>
      <c r="C341" s="404" t="e">
        <f t="shared" si="26"/>
        <v>#N/A</v>
      </c>
      <c r="E341" s="388"/>
      <c r="F341" s="302"/>
      <c r="L341" s="302"/>
      <c r="O341" s="257"/>
    </row>
    <row r="342" spans="2:15" customFormat="1" ht="15">
      <c r="B342" s="413"/>
      <c r="C342" s="404" t="e">
        <f t="shared" si="26"/>
        <v>#N/A</v>
      </c>
      <c r="E342" s="388"/>
      <c r="F342" s="302"/>
      <c r="L342" s="302"/>
      <c r="O342" s="257"/>
    </row>
    <row r="343" spans="2:15" ht="15">
      <c r="C343">
        <f>COUNTA(C327:C342)</f>
        <v>16</v>
      </c>
      <c r="D343">
        <f t="shared" ref="D343:O343" si="27">COUNTA(D327:D342)</f>
        <v>11</v>
      </c>
      <c r="E343" s="388">
        <f t="shared" si="27"/>
        <v>11</v>
      </c>
      <c r="F343">
        <f t="shared" si="27"/>
        <v>11</v>
      </c>
      <c r="G343">
        <f t="shared" si="27"/>
        <v>7</v>
      </c>
      <c r="H343">
        <f t="shared" si="27"/>
        <v>1</v>
      </c>
      <c r="I343">
        <f t="shared" si="27"/>
        <v>0</v>
      </c>
      <c r="J343">
        <f t="shared" si="27"/>
        <v>0</v>
      </c>
      <c r="K343">
        <f t="shared" si="27"/>
        <v>3</v>
      </c>
      <c r="L343">
        <f t="shared" si="27"/>
        <v>0</v>
      </c>
      <c r="M343">
        <f t="shared" si="27"/>
        <v>11</v>
      </c>
      <c r="N343">
        <f t="shared" si="27"/>
        <v>11</v>
      </c>
      <c r="O343">
        <f t="shared" si="27"/>
        <v>11</v>
      </c>
    </row>
    <row r="344" spans="2:15">
      <c r="C344" s="266"/>
    </row>
    <row r="345" spans="2:15">
      <c r="C345" s="266"/>
    </row>
    <row r="346" spans="2:15">
      <c r="C346" s="266"/>
    </row>
    <row r="347" spans="2:15">
      <c r="C347" s="266"/>
    </row>
    <row r="348" spans="2:15">
      <c r="C348" s="266"/>
    </row>
    <row r="349" spans="2:15">
      <c r="C349" s="266"/>
    </row>
    <row r="350" spans="2:15">
      <c r="C350" s="266"/>
    </row>
    <row r="351" spans="2:15">
      <c r="C351" s="266"/>
    </row>
  </sheetData>
  <pageMargins left="0.7" right="0.7" top="0.75" bottom="0.75" header="0.3" footer="0.3"/>
  <pageSetup paperSize="9" orientation="portrait" horizontalDpi="4294967293" verticalDpi="4294967293" r:id="rId1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4875ED2-28CA-4276-8A59-01BFDC33A36B}">
  <sheetPr>
    <tabColor rgb="FFFFFF00"/>
  </sheetPr>
  <dimension ref="B1:S374"/>
  <sheetViews>
    <sheetView workbookViewId="0"/>
  </sheetViews>
  <sheetFormatPr defaultRowHeight="15"/>
  <cols>
    <col min="3" max="3" width="9.28515625" bestFit="1" customWidth="1"/>
    <col min="4" max="4" width="20.140625" bestFit="1" customWidth="1"/>
    <col min="5" max="6" width="9.28515625" bestFit="1" customWidth="1"/>
    <col min="7" max="7" width="10.140625" bestFit="1" customWidth="1"/>
    <col min="8" max="17" width="9.28515625" bestFit="1" customWidth="1"/>
    <col min="19" max="19" width="9.140625" style="425"/>
  </cols>
  <sheetData>
    <row r="1" spans="2:19" ht="63.75">
      <c r="B1" s="319" t="s">
        <v>109</v>
      </c>
      <c r="C1" s="319" t="s">
        <v>319</v>
      </c>
      <c r="D1" s="318" t="s">
        <v>1</v>
      </c>
      <c r="E1" s="426" t="s">
        <v>2</v>
      </c>
      <c r="F1" s="427" t="s">
        <v>108</v>
      </c>
      <c r="G1" s="406" t="s">
        <v>293</v>
      </c>
      <c r="H1" s="406" t="s">
        <v>360</v>
      </c>
      <c r="I1" s="406" t="s">
        <v>468</v>
      </c>
      <c r="J1" s="406" t="s">
        <v>469</v>
      </c>
      <c r="K1" s="406" t="s">
        <v>547</v>
      </c>
      <c r="L1" s="406" t="str">
        <f>Brown!J1</f>
        <v>Faulds Brow (BL)</v>
      </c>
      <c r="M1" s="406" t="str">
        <f>Brown!K1</f>
        <v>Latrigg &amp; Greta Gorge (WCOC)</v>
      </c>
      <c r="N1" s="406">
        <f>Brown!L1</f>
        <v>0</v>
      </c>
      <c r="O1" s="406" t="s">
        <v>85</v>
      </c>
      <c r="P1" s="406" t="s">
        <v>106</v>
      </c>
      <c r="Q1" s="428" t="s">
        <v>107</v>
      </c>
    </row>
    <row r="2" spans="2:19">
      <c r="B2" s="429" t="s">
        <v>0</v>
      </c>
      <c r="C2" s="404">
        <f t="shared" ref="C2:C45" si="0">RANK(O2,$O$2:$O$45)</f>
        <v>1</v>
      </c>
      <c r="D2" s="288" t="s">
        <v>127</v>
      </c>
      <c r="E2" s="342" t="s">
        <v>4</v>
      </c>
      <c r="F2" s="288" t="s">
        <v>7</v>
      </c>
      <c r="G2" s="394">
        <v>94</v>
      </c>
      <c r="H2" s="395">
        <v>99</v>
      </c>
      <c r="I2" s="396">
        <v>89</v>
      </c>
      <c r="J2" s="395">
        <v>99</v>
      </c>
      <c r="K2" s="395">
        <v>98</v>
      </c>
      <c r="L2" s="395">
        <v>98</v>
      </c>
      <c r="M2" s="391"/>
      <c r="N2" s="399"/>
      <c r="O2" s="257">
        <v>488</v>
      </c>
      <c r="P2">
        <v>5</v>
      </c>
      <c r="Q2" s="425">
        <v>97.6</v>
      </c>
      <c r="S2"/>
    </row>
    <row r="3" spans="2:19">
      <c r="B3" s="430"/>
      <c r="C3" s="404">
        <f t="shared" si="0"/>
        <v>2</v>
      </c>
      <c r="D3" s="288" t="s">
        <v>164</v>
      </c>
      <c r="E3" s="342" t="s">
        <v>4</v>
      </c>
      <c r="F3" s="288" t="s">
        <v>7</v>
      </c>
      <c r="G3" s="398">
        <v>97</v>
      </c>
      <c r="H3" s="391">
        <v>98</v>
      </c>
      <c r="I3" s="391">
        <v>97</v>
      </c>
      <c r="J3" s="391">
        <v>98</v>
      </c>
      <c r="K3" s="391">
        <v>94</v>
      </c>
      <c r="L3" s="391"/>
      <c r="M3" s="391"/>
      <c r="N3" s="399"/>
      <c r="O3" s="257">
        <v>484</v>
      </c>
      <c r="P3">
        <v>5</v>
      </c>
      <c r="Q3" s="425">
        <v>96.8</v>
      </c>
      <c r="S3"/>
    </row>
    <row r="4" spans="2:19">
      <c r="B4" s="430"/>
      <c r="C4" s="404">
        <f t="shared" si="0"/>
        <v>3</v>
      </c>
      <c r="D4" s="288" t="s">
        <v>121</v>
      </c>
      <c r="E4" s="342" t="s">
        <v>10</v>
      </c>
      <c r="F4" s="288" t="s">
        <v>18</v>
      </c>
      <c r="G4" s="398">
        <v>89</v>
      </c>
      <c r="H4" s="391"/>
      <c r="I4" s="391">
        <v>92</v>
      </c>
      <c r="J4" s="391">
        <v>93</v>
      </c>
      <c r="K4" s="391"/>
      <c r="L4" s="391">
        <v>94</v>
      </c>
      <c r="M4" s="391"/>
      <c r="N4" s="399"/>
      <c r="O4" s="257">
        <v>368</v>
      </c>
      <c r="P4">
        <v>4</v>
      </c>
      <c r="Q4" s="425">
        <v>92</v>
      </c>
      <c r="S4"/>
    </row>
    <row r="5" spans="2:19">
      <c r="B5" s="430"/>
      <c r="C5" s="404">
        <f t="shared" si="0"/>
        <v>4</v>
      </c>
      <c r="D5" t="s">
        <v>14</v>
      </c>
      <c r="E5" s="342" t="s">
        <v>10</v>
      </c>
      <c r="F5" s="453" t="s">
        <v>19</v>
      </c>
      <c r="G5" s="398">
        <v>85</v>
      </c>
      <c r="H5" s="391"/>
      <c r="I5" s="391"/>
      <c r="J5" s="391">
        <v>94</v>
      </c>
      <c r="K5" s="391">
        <v>96</v>
      </c>
      <c r="L5" s="391">
        <v>91</v>
      </c>
      <c r="M5" s="391"/>
      <c r="N5" s="399"/>
      <c r="O5" s="257">
        <v>366</v>
      </c>
      <c r="P5">
        <v>4</v>
      </c>
      <c r="Q5" s="425">
        <v>91.5</v>
      </c>
      <c r="S5"/>
    </row>
    <row r="6" spans="2:19">
      <c r="B6" s="430"/>
      <c r="C6" s="404">
        <f t="shared" si="0"/>
        <v>5</v>
      </c>
      <c r="D6" s="288" t="s">
        <v>33</v>
      </c>
      <c r="E6" s="342" t="s">
        <v>4</v>
      </c>
      <c r="F6" s="288" t="s">
        <v>7</v>
      </c>
      <c r="G6" s="398">
        <v>82</v>
      </c>
      <c r="H6" s="391">
        <v>89</v>
      </c>
      <c r="I6" s="400"/>
      <c r="J6" s="391">
        <v>87</v>
      </c>
      <c r="K6" s="391">
        <v>93</v>
      </c>
      <c r="L6" s="391"/>
      <c r="M6" s="391"/>
      <c r="N6" s="399"/>
      <c r="O6" s="257">
        <v>351</v>
      </c>
      <c r="P6">
        <v>4</v>
      </c>
      <c r="Q6" s="425">
        <v>87.75</v>
      </c>
      <c r="S6"/>
    </row>
    <row r="7" spans="2:19">
      <c r="B7" s="430"/>
      <c r="C7" s="404">
        <f t="shared" si="0"/>
        <v>6</v>
      </c>
      <c r="D7" s="288" t="s">
        <v>80</v>
      </c>
      <c r="E7" s="342" t="s">
        <v>4</v>
      </c>
      <c r="F7" s="288" t="s">
        <v>6</v>
      </c>
      <c r="G7" s="401"/>
      <c r="H7" s="393"/>
      <c r="I7" s="393"/>
      <c r="J7" s="391">
        <v>97</v>
      </c>
      <c r="K7" s="391">
        <v>97</v>
      </c>
      <c r="L7" s="391">
        <v>92</v>
      </c>
      <c r="M7" s="391"/>
      <c r="N7" s="399"/>
      <c r="O7" s="257">
        <v>286</v>
      </c>
      <c r="P7">
        <v>3</v>
      </c>
      <c r="Q7" s="425">
        <v>95.333333333333329</v>
      </c>
      <c r="S7"/>
    </row>
    <row r="8" spans="2:19">
      <c r="B8" s="430"/>
      <c r="C8" s="404">
        <f t="shared" si="0"/>
        <v>7</v>
      </c>
      <c r="D8" s="288" t="s">
        <v>86</v>
      </c>
      <c r="E8" s="342" t="s">
        <v>4</v>
      </c>
      <c r="F8" s="288" t="s">
        <v>7</v>
      </c>
      <c r="G8" s="398">
        <v>95</v>
      </c>
      <c r="H8" s="391">
        <v>95</v>
      </c>
      <c r="I8" s="391">
        <v>95</v>
      </c>
      <c r="J8" s="391"/>
      <c r="K8" s="391"/>
      <c r="L8" s="391"/>
      <c r="M8" s="391"/>
      <c r="N8" s="399"/>
      <c r="O8" s="257">
        <v>285</v>
      </c>
      <c r="P8">
        <v>3</v>
      </c>
      <c r="Q8" s="425">
        <v>95</v>
      </c>
      <c r="S8"/>
    </row>
    <row r="9" spans="2:19">
      <c r="B9" s="430"/>
      <c r="C9" s="404">
        <f t="shared" si="0"/>
        <v>8</v>
      </c>
      <c r="D9" s="288" t="s">
        <v>342</v>
      </c>
      <c r="E9" s="342" t="s">
        <v>8</v>
      </c>
      <c r="F9" s="288" t="s">
        <v>6</v>
      </c>
      <c r="G9" s="398"/>
      <c r="H9" s="391">
        <v>93</v>
      </c>
      <c r="I9" s="391"/>
      <c r="J9" s="391">
        <v>91</v>
      </c>
      <c r="K9" s="391"/>
      <c r="L9" s="391">
        <v>97</v>
      </c>
      <c r="M9" s="391"/>
      <c r="N9" s="399"/>
      <c r="O9" s="257">
        <v>281</v>
      </c>
      <c r="P9">
        <v>3</v>
      </c>
      <c r="Q9" s="425">
        <v>93.666666666666671</v>
      </c>
      <c r="S9"/>
    </row>
    <row r="10" spans="2:19">
      <c r="B10" s="430"/>
      <c r="C10" s="404">
        <f t="shared" si="0"/>
        <v>9</v>
      </c>
      <c r="D10" s="288" t="s">
        <v>165</v>
      </c>
      <c r="E10" s="342" t="s">
        <v>10</v>
      </c>
      <c r="F10" s="288" t="s">
        <v>5</v>
      </c>
      <c r="G10" s="398">
        <v>91</v>
      </c>
      <c r="H10" s="391">
        <v>94</v>
      </c>
      <c r="I10" s="391"/>
      <c r="J10" s="391"/>
      <c r="K10" s="391"/>
      <c r="L10" s="391">
        <v>88</v>
      </c>
      <c r="M10" s="391"/>
      <c r="N10" s="399"/>
      <c r="O10" s="257">
        <v>273</v>
      </c>
      <c r="P10">
        <v>3</v>
      </c>
      <c r="Q10" s="425">
        <v>91</v>
      </c>
      <c r="S10"/>
    </row>
    <row r="11" spans="2:19">
      <c r="B11" s="430"/>
      <c r="C11" s="404">
        <f t="shared" si="0"/>
        <v>10</v>
      </c>
      <c r="D11" s="288" t="s">
        <v>270</v>
      </c>
      <c r="E11" s="342" t="s">
        <v>8</v>
      </c>
      <c r="F11" s="288" t="s">
        <v>5</v>
      </c>
      <c r="G11" s="398">
        <v>77</v>
      </c>
      <c r="H11" s="391">
        <v>87</v>
      </c>
      <c r="I11" s="391">
        <v>90</v>
      </c>
      <c r="J11" s="391"/>
      <c r="K11" s="391"/>
      <c r="L11" s="391"/>
      <c r="M11" s="391"/>
      <c r="N11" s="399"/>
      <c r="O11" s="257">
        <v>254</v>
      </c>
      <c r="P11">
        <v>3</v>
      </c>
      <c r="Q11" s="425">
        <v>84.666666666666671</v>
      </c>
      <c r="S11"/>
    </row>
    <row r="12" spans="2:19">
      <c r="B12" s="430"/>
      <c r="C12" s="404">
        <f t="shared" si="0"/>
        <v>11</v>
      </c>
      <c r="D12" s="288" t="s">
        <v>17</v>
      </c>
      <c r="E12" s="342" t="s">
        <v>8</v>
      </c>
      <c r="F12" s="288" t="s">
        <v>32</v>
      </c>
      <c r="G12" s="401">
        <v>81</v>
      </c>
      <c r="H12" s="393"/>
      <c r="I12" s="391"/>
      <c r="J12" s="391">
        <v>89</v>
      </c>
      <c r="K12" s="391"/>
      <c r="L12" s="391">
        <v>82</v>
      </c>
      <c r="M12" s="391"/>
      <c r="N12" s="399"/>
      <c r="O12" s="257">
        <v>252</v>
      </c>
      <c r="P12">
        <v>3</v>
      </c>
      <c r="Q12" s="425">
        <v>84</v>
      </c>
      <c r="S12"/>
    </row>
    <row r="13" spans="2:19">
      <c r="B13" s="430"/>
      <c r="C13" s="404">
        <f t="shared" si="0"/>
        <v>12</v>
      </c>
      <c r="D13" s="288" t="s">
        <v>163</v>
      </c>
      <c r="E13" s="342" t="s">
        <v>4</v>
      </c>
      <c r="F13" s="288" t="s">
        <v>137</v>
      </c>
      <c r="G13" s="398">
        <v>98</v>
      </c>
      <c r="H13" s="391"/>
      <c r="I13" s="391">
        <v>99</v>
      </c>
      <c r="J13" s="391"/>
      <c r="K13" s="391"/>
      <c r="L13" s="391"/>
      <c r="M13" s="391"/>
      <c r="N13" s="399"/>
      <c r="O13" s="257">
        <v>197</v>
      </c>
      <c r="P13">
        <v>2</v>
      </c>
      <c r="Q13" s="425">
        <v>98.5</v>
      </c>
      <c r="S13"/>
    </row>
    <row r="14" spans="2:19">
      <c r="B14" s="430"/>
      <c r="C14" s="404">
        <f t="shared" si="0"/>
        <v>12</v>
      </c>
      <c r="D14" s="288" t="s">
        <v>168</v>
      </c>
      <c r="E14" s="342" t="s">
        <v>10</v>
      </c>
      <c r="F14" s="288" t="s">
        <v>26</v>
      </c>
      <c r="G14" s="398"/>
      <c r="H14" s="391"/>
      <c r="I14" s="391">
        <v>98</v>
      </c>
      <c r="J14" s="391"/>
      <c r="K14" s="391"/>
      <c r="L14" s="391">
        <v>99</v>
      </c>
      <c r="M14" s="391"/>
      <c r="N14" s="399"/>
      <c r="O14" s="257">
        <v>197</v>
      </c>
      <c r="P14">
        <v>2</v>
      </c>
      <c r="Q14" s="425">
        <v>98.5</v>
      </c>
      <c r="S14"/>
    </row>
    <row r="15" spans="2:19">
      <c r="B15" s="430"/>
      <c r="C15" s="404">
        <f t="shared" si="0"/>
        <v>14</v>
      </c>
      <c r="D15" s="288" t="s">
        <v>333</v>
      </c>
      <c r="E15" s="342" t="s">
        <v>4</v>
      </c>
      <c r="F15" s="288" t="s">
        <v>137</v>
      </c>
      <c r="G15" s="398"/>
      <c r="H15" s="391">
        <v>97</v>
      </c>
      <c r="I15" s="391">
        <v>96</v>
      </c>
      <c r="J15" s="391"/>
      <c r="K15" s="391"/>
      <c r="L15" s="391"/>
      <c r="M15" s="391"/>
      <c r="N15" s="399"/>
      <c r="O15" s="257">
        <v>193</v>
      </c>
      <c r="P15">
        <v>2</v>
      </c>
      <c r="Q15" s="425">
        <v>96.5</v>
      </c>
      <c r="S15"/>
    </row>
    <row r="16" spans="2:19">
      <c r="B16" s="430"/>
      <c r="C16" s="404">
        <f t="shared" si="0"/>
        <v>15</v>
      </c>
      <c r="D16" s="288" t="s">
        <v>470</v>
      </c>
      <c r="E16" s="342" t="s">
        <v>8</v>
      </c>
      <c r="F16" s="288" t="s">
        <v>13</v>
      </c>
      <c r="G16" s="398"/>
      <c r="H16" s="391"/>
      <c r="I16" s="391"/>
      <c r="J16" s="391">
        <v>96</v>
      </c>
      <c r="K16" s="391">
        <v>95</v>
      </c>
      <c r="L16" s="391"/>
      <c r="M16" s="391"/>
      <c r="N16" s="399"/>
      <c r="O16" s="257">
        <v>191</v>
      </c>
      <c r="P16">
        <v>2</v>
      </c>
      <c r="Q16" s="425">
        <v>95.5</v>
      </c>
      <c r="S16"/>
    </row>
    <row r="17" spans="2:19">
      <c r="B17" s="430"/>
      <c r="C17" s="404">
        <f t="shared" si="0"/>
        <v>15</v>
      </c>
      <c r="D17" t="s">
        <v>335</v>
      </c>
      <c r="E17" s="388" t="s">
        <v>10</v>
      </c>
      <c r="F17" t="s">
        <v>22</v>
      </c>
      <c r="G17" s="403"/>
      <c r="H17" s="391">
        <v>96</v>
      </c>
      <c r="I17" s="400"/>
      <c r="J17" s="391"/>
      <c r="K17" s="391"/>
      <c r="L17" s="391">
        <v>95</v>
      </c>
      <c r="M17" s="391"/>
      <c r="N17" s="399"/>
      <c r="O17" s="257">
        <v>191</v>
      </c>
      <c r="P17">
        <v>2</v>
      </c>
      <c r="Q17" s="425">
        <v>95.5</v>
      </c>
      <c r="S17"/>
    </row>
    <row r="18" spans="2:19">
      <c r="B18" s="430"/>
      <c r="C18" s="404">
        <f t="shared" si="0"/>
        <v>17</v>
      </c>
      <c r="D18" s="288" t="s">
        <v>183</v>
      </c>
      <c r="E18" s="342" t="s">
        <v>11</v>
      </c>
      <c r="F18" s="288" t="s">
        <v>18</v>
      </c>
      <c r="G18" s="401">
        <v>96</v>
      </c>
      <c r="H18" s="393"/>
      <c r="I18" s="391">
        <v>94</v>
      </c>
      <c r="J18" s="391"/>
      <c r="K18" s="391"/>
      <c r="L18" s="391"/>
      <c r="M18" s="391"/>
      <c r="N18" s="399"/>
      <c r="O18" s="257">
        <v>190</v>
      </c>
      <c r="P18">
        <v>2</v>
      </c>
      <c r="Q18" s="425">
        <v>95</v>
      </c>
      <c r="S18"/>
    </row>
    <row r="19" spans="2:19">
      <c r="B19" s="430"/>
      <c r="C19" s="404">
        <f t="shared" si="0"/>
        <v>18</v>
      </c>
      <c r="D19" t="s">
        <v>404</v>
      </c>
      <c r="E19" s="388" t="s">
        <v>8</v>
      </c>
      <c r="F19" t="s">
        <v>5</v>
      </c>
      <c r="G19" s="403"/>
      <c r="H19" s="391"/>
      <c r="I19" s="391"/>
      <c r="J19" s="391">
        <v>92</v>
      </c>
      <c r="K19" s="391"/>
      <c r="L19" s="391">
        <v>90</v>
      </c>
      <c r="M19" s="391"/>
      <c r="N19" s="399"/>
      <c r="O19" s="257">
        <v>182</v>
      </c>
      <c r="P19">
        <v>2</v>
      </c>
      <c r="Q19" s="425">
        <v>91</v>
      </c>
      <c r="S19"/>
    </row>
    <row r="20" spans="2:19">
      <c r="B20" s="430"/>
      <c r="C20" s="404">
        <f t="shared" si="0"/>
        <v>19</v>
      </c>
      <c r="D20" s="288" t="s">
        <v>350</v>
      </c>
      <c r="E20" s="342" t="s">
        <v>8</v>
      </c>
      <c r="F20" s="288" t="s">
        <v>20</v>
      </c>
      <c r="G20" s="398"/>
      <c r="H20" s="391">
        <v>90</v>
      </c>
      <c r="I20" s="391"/>
      <c r="J20" s="391"/>
      <c r="K20" s="391"/>
      <c r="L20" s="391">
        <v>89</v>
      </c>
      <c r="M20" s="391"/>
      <c r="N20" s="399"/>
      <c r="O20" s="257">
        <v>179</v>
      </c>
      <c r="P20">
        <v>2</v>
      </c>
      <c r="Q20" s="425">
        <v>89.5</v>
      </c>
      <c r="S20"/>
    </row>
    <row r="21" spans="2:19">
      <c r="B21" s="430"/>
      <c r="C21" s="404">
        <f t="shared" si="0"/>
        <v>20</v>
      </c>
      <c r="D21" s="288" t="s">
        <v>31</v>
      </c>
      <c r="E21" s="342" t="s">
        <v>4</v>
      </c>
      <c r="F21" s="288" t="s">
        <v>7</v>
      </c>
      <c r="G21" s="401">
        <v>87</v>
      </c>
      <c r="H21" s="393">
        <v>91</v>
      </c>
      <c r="I21" s="391"/>
      <c r="J21" s="391"/>
      <c r="K21" s="391"/>
      <c r="L21" s="391"/>
      <c r="M21" s="391"/>
      <c r="N21" s="399"/>
      <c r="O21" s="257">
        <v>178</v>
      </c>
      <c r="P21">
        <v>2</v>
      </c>
      <c r="Q21" s="425">
        <v>89</v>
      </c>
      <c r="S21"/>
    </row>
    <row r="22" spans="2:19">
      <c r="B22" s="430"/>
      <c r="C22" s="404">
        <f t="shared" si="0"/>
        <v>21</v>
      </c>
      <c r="D22" s="288" t="s">
        <v>356</v>
      </c>
      <c r="E22" s="342" t="s">
        <v>8</v>
      </c>
      <c r="F22" s="288" t="s">
        <v>7</v>
      </c>
      <c r="G22" s="398"/>
      <c r="H22" s="391">
        <v>88</v>
      </c>
      <c r="I22" s="391">
        <v>88</v>
      </c>
      <c r="J22" s="391"/>
      <c r="K22" s="391"/>
      <c r="L22" s="391"/>
      <c r="M22" s="391"/>
      <c r="N22" s="399"/>
      <c r="O22" s="257">
        <v>176</v>
      </c>
      <c r="P22">
        <v>2</v>
      </c>
      <c r="Q22" s="425">
        <v>88</v>
      </c>
      <c r="S22"/>
    </row>
    <row r="23" spans="2:19">
      <c r="B23" s="430"/>
      <c r="C23" s="404">
        <f t="shared" si="0"/>
        <v>22</v>
      </c>
      <c r="D23" s="288" t="s">
        <v>475</v>
      </c>
      <c r="E23" s="342" t="s">
        <v>4</v>
      </c>
      <c r="F23" s="288" t="s">
        <v>5</v>
      </c>
      <c r="G23" s="402"/>
      <c r="H23" s="393"/>
      <c r="I23" s="391"/>
      <c r="J23" s="391">
        <v>90</v>
      </c>
      <c r="K23" s="391"/>
      <c r="L23" s="391">
        <v>84</v>
      </c>
      <c r="M23" s="391"/>
      <c r="N23" s="399"/>
      <c r="O23" s="257">
        <v>174</v>
      </c>
      <c r="P23">
        <v>2</v>
      </c>
      <c r="Q23" s="425">
        <v>87</v>
      </c>
      <c r="S23"/>
    </row>
    <row r="24" spans="2:19">
      <c r="B24" s="430"/>
      <c r="C24" s="404">
        <f t="shared" si="0"/>
        <v>23</v>
      </c>
      <c r="D24" t="s">
        <v>479</v>
      </c>
      <c r="E24" s="388" t="s">
        <v>10</v>
      </c>
      <c r="F24" t="s">
        <v>19</v>
      </c>
      <c r="G24" s="403"/>
      <c r="H24" s="391"/>
      <c r="I24" s="391"/>
      <c r="J24" s="391">
        <v>88</v>
      </c>
      <c r="K24" s="391"/>
      <c r="L24" s="391">
        <v>81</v>
      </c>
      <c r="M24" s="391"/>
      <c r="N24" s="399"/>
      <c r="O24" s="257">
        <v>169</v>
      </c>
      <c r="P24">
        <v>2</v>
      </c>
      <c r="Q24" s="425">
        <v>84.5</v>
      </c>
      <c r="S24"/>
    </row>
    <row r="25" spans="2:19">
      <c r="B25" s="430"/>
      <c r="C25" s="404">
        <f t="shared" si="0"/>
        <v>23</v>
      </c>
      <c r="D25" s="288" t="s">
        <v>264</v>
      </c>
      <c r="E25" s="342" t="s">
        <v>10</v>
      </c>
      <c r="F25" s="288" t="s">
        <v>60</v>
      </c>
      <c r="G25" s="398">
        <v>83</v>
      </c>
      <c r="H25" s="391"/>
      <c r="I25" s="391">
        <v>86</v>
      </c>
      <c r="J25" s="391"/>
      <c r="K25" s="391"/>
      <c r="L25" s="391"/>
      <c r="M25" s="391"/>
      <c r="N25" s="399"/>
      <c r="O25" s="257">
        <v>169</v>
      </c>
      <c r="P25">
        <v>2</v>
      </c>
      <c r="Q25" s="425">
        <v>84.5</v>
      </c>
      <c r="S25"/>
    </row>
    <row r="26" spans="2:19">
      <c r="B26" s="430"/>
      <c r="C26" s="404">
        <f t="shared" si="0"/>
        <v>25</v>
      </c>
      <c r="D26" t="s">
        <v>317</v>
      </c>
      <c r="E26" s="342" t="s">
        <v>4</v>
      </c>
      <c r="F26" s="288" t="s">
        <v>60</v>
      </c>
      <c r="G26" s="401">
        <v>78</v>
      </c>
      <c r="H26" s="393"/>
      <c r="I26" s="391">
        <v>87</v>
      </c>
      <c r="J26" s="391"/>
      <c r="K26" s="391"/>
      <c r="L26" s="391"/>
      <c r="M26" s="391"/>
      <c r="N26" s="399"/>
      <c r="O26" s="257">
        <v>165</v>
      </c>
      <c r="P26">
        <v>2</v>
      </c>
      <c r="Q26" s="425">
        <v>82.5</v>
      </c>
      <c r="S26"/>
    </row>
    <row r="27" spans="2:19">
      <c r="B27" s="430"/>
      <c r="C27" s="404">
        <f t="shared" si="0"/>
        <v>25</v>
      </c>
      <c r="D27" s="288" t="s">
        <v>184</v>
      </c>
      <c r="E27" s="342" t="s">
        <v>4</v>
      </c>
      <c r="F27" s="288" t="s">
        <v>60</v>
      </c>
      <c r="G27" s="398">
        <v>80</v>
      </c>
      <c r="H27" s="391"/>
      <c r="I27" s="391"/>
      <c r="J27" s="391"/>
      <c r="K27" s="391"/>
      <c r="L27" s="391">
        <v>85</v>
      </c>
      <c r="M27" s="391"/>
      <c r="N27" s="399"/>
      <c r="O27" s="257">
        <v>165</v>
      </c>
      <c r="P27">
        <v>2</v>
      </c>
      <c r="Q27" s="425">
        <v>82.5</v>
      </c>
      <c r="S27"/>
    </row>
    <row r="28" spans="2:19">
      <c r="B28" s="430"/>
      <c r="C28" s="404">
        <f t="shared" si="0"/>
        <v>27</v>
      </c>
      <c r="D28" s="288" t="s">
        <v>313</v>
      </c>
      <c r="E28" s="342" t="s">
        <v>11</v>
      </c>
      <c r="F28" s="288" t="s">
        <v>5</v>
      </c>
      <c r="G28" s="398">
        <v>99</v>
      </c>
      <c r="H28" s="391"/>
      <c r="I28" s="391"/>
      <c r="J28" s="391"/>
      <c r="K28" s="391"/>
      <c r="L28" s="391"/>
      <c r="M28" s="391"/>
      <c r="N28" s="399"/>
      <c r="O28" s="257">
        <v>99</v>
      </c>
      <c r="P28">
        <v>1</v>
      </c>
      <c r="Q28" s="425">
        <v>99</v>
      </c>
      <c r="S28"/>
    </row>
    <row r="29" spans="2:19">
      <c r="B29" s="430"/>
      <c r="C29" s="404">
        <f t="shared" si="0"/>
        <v>27</v>
      </c>
      <c r="D29" s="288" t="s">
        <v>503</v>
      </c>
      <c r="E29" s="342" t="s">
        <v>8</v>
      </c>
      <c r="F29" s="288" t="s">
        <v>13</v>
      </c>
      <c r="G29" s="398"/>
      <c r="H29" s="391"/>
      <c r="I29" s="391"/>
      <c r="J29" s="391"/>
      <c r="K29" s="391">
        <v>99</v>
      </c>
      <c r="L29" s="391"/>
      <c r="M29" s="391"/>
      <c r="N29" s="399"/>
      <c r="O29" s="257">
        <v>99</v>
      </c>
      <c r="P29">
        <v>1</v>
      </c>
      <c r="Q29" s="425">
        <v>99</v>
      </c>
      <c r="S29"/>
    </row>
    <row r="30" spans="2:19">
      <c r="B30" s="430"/>
      <c r="C30" s="404">
        <f t="shared" si="0"/>
        <v>29</v>
      </c>
      <c r="D30" s="288" t="s">
        <v>631</v>
      </c>
      <c r="E30" s="342" t="s">
        <v>4</v>
      </c>
      <c r="F30" s="288" t="s">
        <v>13</v>
      </c>
      <c r="G30" s="398"/>
      <c r="H30" s="391"/>
      <c r="I30" s="391"/>
      <c r="J30" s="391"/>
      <c r="K30" s="391"/>
      <c r="L30" s="391">
        <v>96</v>
      </c>
      <c r="M30" s="391"/>
      <c r="N30" s="399"/>
      <c r="O30" s="257">
        <v>96</v>
      </c>
      <c r="P30">
        <v>1</v>
      </c>
      <c r="Q30" s="425">
        <v>96</v>
      </c>
      <c r="S30"/>
    </row>
    <row r="31" spans="2:19">
      <c r="B31" s="430"/>
      <c r="C31" s="404">
        <f t="shared" si="0"/>
        <v>30</v>
      </c>
      <c r="D31" s="288" t="s">
        <v>31</v>
      </c>
      <c r="E31" s="342" t="s">
        <v>4</v>
      </c>
      <c r="F31" s="288" t="s">
        <v>7</v>
      </c>
      <c r="G31" s="398"/>
      <c r="H31" s="391"/>
      <c r="I31" s="391"/>
      <c r="J31" s="391">
        <v>95</v>
      </c>
      <c r="K31" s="391"/>
      <c r="L31" s="391"/>
      <c r="M31" s="391"/>
      <c r="N31" s="399"/>
      <c r="O31" s="257">
        <v>95</v>
      </c>
      <c r="P31">
        <v>1</v>
      </c>
      <c r="Q31" s="425">
        <v>95</v>
      </c>
      <c r="S31"/>
    </row>
    <row r="32" spans="2:19">
      <c r="B32" s="430"/>
      <c r="C32" s="404">
        <f t="shared" si="0"/>
        <v>31</v>
      </c>
      <c r="D32" t="s">
        <v>634</v>
      </c>
      <c r="E32" s="388" t="s">
        <v>4</v>
      </c>
      <c r="F32" s="302" t="s">
        <v>5</v>
      </c>
      <c r="G32" s="391"/>
      <c r="H32" s="391"/>
      <c r="I32" s="391"/>
      <c r="J32" s="391"/>
      <c r="K32" s="391"/>
      <c r="L32" s="391">
        <v>93</v>
      </c>
      <c r="M32" s="391"/>
      <c r="N32" s="399"/>
      <c r="O32" s="257">
        <v>93</v>
      </c>
      <c r="P32">
        <v>1</v>
      </c>
      <c r="Q32" s="425">
        <v>93</v>
      </c>
      <c r="S32"/>
    </row>
    <row r="33" spans="2:19">
      <c r="B33" s="430"/>
      <c r="C33" s="404">
        <f t="shared" si="0"/>
        <v>31</v>
      </c>
      <c r="D33" t="s">
        <v>314</v>
      </c>
      <c r="E33" s="388" t="s">
        <v>4</v>
      </c>
      <c r="F33" s="302" t="s">
        <v>9</v>
      </c>
      <c r="G33" s="391">
        <v>93</v>
      </c>
      <c r="H33" s="391"/>
      <c r="I33" s="391"/>
      <c r="J33" s="391"/>
      <c r="K33" s="391"/>
      <c r="L33" s="391"/>
      <c r="M33" s="391"/>
      <c r="N33" s="399"/>
      <c r="O33" s="257">
        <v>93</v>
      </c>
      <c r="P33">
        <v>1</v>
      </c>
      <c r="Q33" s="425">
        <v>93</v>
      </c>
      <c r="S33"/>
    </row>
    <row r="34" spans="2:19">
      <c r="B34" s="430"/>
      <c r="C34" s="404">
        <f t="shared" si="0"/>
        <v>31</v>
      </c>
      <c r="D34" t="s">
        <v>61</v>
      </c>
      <c r="E34" s="388" t="s">
        <v>4</v>
      </c>
      <c r="F34" s="302" t="s">
        <v>13</v>
      </c>
      <c r="G34" s="391"/>
      <c r="H34" s="391"/>
      <c r="I34" s="391">
        <v>93</v>
      </c>
      <c r="J34" s="391"/>
      <c r="K34" s="391"/>
      <c r="L34" s="391"/>
      <c r="M34" s="391"/>
      <c r="N34" s="399"/>
      <c r="O34" s="257">
        <v>93</v>
      </c>
      <c r="P34">
        <v>1</v>
      </c>
      <c r="Q34" s="425">
        <v>93</v>
      </c>
      <c r="S34"/>
    </row>
    <row r="35" spans="2:19">
      <c r="B35" s="430"/>
      <c r="C35" s="404">
        <f t="shared" si="0"/>
        <v>34</v>
      </c>
      <c r="D35" t="s">
        <v>345</v>
      </c>
      <c r="E35" s="388" t="s">
        <v>8</v>
      </c>
      <c r="F35" s="302" t="s">
        <v>137</v>
      </c>
      <c r="G35" s="391"/>
      <c r="H35" s="391">
        <v>92</v>
      </c>
      <c r="I35" s="391"/>
      <c r="J35" s="391"/>
      <c r="K35" s="391"/>
      <c r="L35" s="391"/>
      <c r="M35" s="391"/>
      <c r="N35" s="399"/>
      <c r="O35" s="257">
        <v>92</v>
      </c>
      <c r="P35">
        <v>1</v>
      </c>
      <c r="Q35" s="425">
        <v>92</v>
      </c>
      <c r="S35"/>
    </row>
    <row r="36" spans="2:19">
      <c r="B36" s="430"/>
      <c r="C36" s="404">
        <f t="shared" si="0"/>
        <v>34</v>
      </c>
      <c r="D36" t="s">
        <v>175</v>
      </c>
      <c r="E36" s="388" t="s">
        <v>10</v>
      </c>
      <c r="F36" s="302" t="s">
        <v>13</v>
      </c>
      <c r="G36" s="391">
        <v>92</v>
      </c>
      <c r="H36" s="391"/>
      <c r="I36" s="391"/>
      <c r="J36" s="391"/>
      <c r="K36" s="391"/>
      <c r="L36" s="391"/>
      <c r="M36" s="391"/>
      <c r="N36" s="399"/>
      <c r="O36" s="257">
        <v>92</v>
      </c>
      <c r="P36">
        <v>1</v>
      </c>
      <c r="Q36" s="425">
        <v>92</v>
      </c>
      <c r="S36"/>
    </row>
    <row r="37" spans="2:19">
      <c r="B37" s="430"/>
      <c r="C37" s="404">
        <f t="shared" si="0"/>
        <v>36</v>
      </c>
      <c r="D37" t="s">
        <v>466</v>
      </c>
      <c r="E37" s="388" t="s">
        <v>4</v>
      </c>
      <c r="F37" s="302" t="s">
        <v>5</v>
      </c>
      <c r="G37" s="391"/>
      <c r="H37" s="391"/>
      <c r="I37" s="391">
        <v>91</v>
      </c>
      <c r="J37" s="391"/>
      <c r="K37" s="391"/>
      <c r="L37" s="391"/>
      <c r="M37" s="391"/>
      <c r="N37" s="399"/>
      <c r="O37" s="257">
        <v>91</v>
      </c>
      <c r="P37">
        <v>1</v>
      </c>
      <c r="Q37" s="425">
        <v>91</v>
      </c>
      <c r="S37"/>
    </row>
    <row r="38" spans="2:19">
      <c r="B38" s="430"/>
      <c r="C38" s="404">
        <f t="shared" si="0"/>
        <v>37</v>
      </c>
      <c r="D38" t="s">
        <v>263</v>
      </c>
      <c r="E38" s="388" t="s">
        <v>10</v>
      </c>
      <c r="F38" s="302" t="s">
        <v>9</v>
      </c>
      <c r="G38" s="391">
        <v>90</v>
      </c>
      <c r="H38" s="391"/>
      <c r="I38" s="391"/>
      <c r="J38" s="391"/>
      <c r="K38" s="391"/>
      <c r="L38" s="391"/>
      <c r="M38" s="391"/>
      <c r="N38" s="399"/>
      <c r="O38" s="257">
        <v>90</v>
      </c>
      <c r="P38">
        <v>1</v>
      </c>
      <c r="Q38" s="425">
        <v>90</v>
      </c>
      <c r="S38"/>
    </row>
    <row r="39" spans="2:19">
      <c r="B39" s="430"/>
      <c r="C39" s="404">
        <f t="shared" si="0"/>
        <v>38</v>
      </c>
      <c r="D39" t="s">
        <v>637</v>
      </c>
      <c r="E39" s="388" t="s">
        <v>10</v>
      </c>
      <c r="F39" s="302" t="s">
        <v>7</v>
      </c>
      <c r="G39" s="391"/>
      <c r="H39" s="391"/>
      <c r="I39" s="391"/>
      <c r="J39" s="391"/>
      <c r="K39" s="391"/>
      <c r="L39" s="391">
        <v>87</v>
      </c>
      <c r="M39" s="391"/>
      <c r="N39" s="399"/>
      <c r="O39" s="257">
        <v>87</v>
      </c>
      <c r="P39">
        <v>1</v>
      </c>
      <c r="Q39" s="425">
        <v>87</v>
      </c>
      <c r="S39"/>
    </row>
    <row r="40" spans="2:19">
      <c r="B40" s="430"/>
      <c r="C40" s="404">
        <f t="shared" si="0"/>
        <v>39</v>
      </c>
      <c r="D40" t="s">
        <v>316</v>
      </c>
      <c r="E40" s="388" t="s">
        <v>11</v>
      </c>
      <c r="F40" s="302" t="s">
        <v>5</v>
      </c>
      <c r="G40" s="391">
        <v>86</v>
      </c>
      <c r="H40" s="391"/>
      <c r="I40" s="391"/>
      <c r="J40" s="391"/>
      <c r="K40" s="391"/>
      <c r="L40" s="391"/>
      <c r="M40" s="391"/>
      <c r="N40" s="399"/>
      <c r="O40" s="257">
        <v>86</v>
      </c>
      <c r="P40">
        <v>1</v>
      </c>
      <c r="Q40" s="425">
        <v>86</v>
      </c>
      <c r="S40"/>
    </row>
    <row r="41" spans="2:19">
      <c r="B41" s="430"/>
      <c r="C41" s="404">
        <f t="shared" si="0"/>
        <v>39</v>
      </c>
      <c r="D41" t="s">
        <v>361</v>
      </c>
      <c r="E41" s="388" t="s">
        <v>10</v>
      </c>
      <c r="F41" s="302" t="s">
        <v>18</v>
      </c>
      <c r="G41" s="391"/>
      <c r="H41" s="391"/>
      <c r="I41" s="391"/>
      <c r="J41" s="391"/>
      <c r="K41" s="391"/>
      <c r="L41" s="391">
        <v>86</v>
      </c>
      <c r="M41" s="391"/>
      <c r="N41" s="399"/>
      <c r="O41" s="257">
        <v>86</v>
      </c>
      <c r="P41">
        <v>1</v>
      </c>
      <c r="Q41" s="425">
        <v>86</v>
      </c>
      <c r="S41"/>
    </row>
    <row r="42" spans="2:19">
      <c r="B42" s="430"/>
      <c r="C42" s="404">
        <f t="shared" si="0"/>
        <v>41</v>
      </c>
      <c r="D42" t="s">
        <v>238</v>
      </c>
      <c r="E42" s="388" t="s">
        <v>4</v>
      </c>
      <c r="F42" s="302" t="s">
        <v>20</v>
      </c>
      <c r="G42" s="391">
        <v>84</v>
      </c>
      <c r="H42" s="391"/>
      <c r="I42" s="391"/>
      <c r="J42" s="391"/>
      <c r="K42" s="391"/>
      <c r="L42" s="391"/>
      <c r="M42" s="391"/>
      <c r="N42" s="399"/>
      <c r="O42" s="257">
        <v>84</v>
      </c>
      <c r="P42">
        <v>1</v>
      </c>
      <c r="Q42" s="425">
        <v>84</v>
      </c>
      <c r="S42"/>
    </row>
    <row r="43" spans="2:19">
      <c r="B43" s="430"/>
      <c r="C43" s="404">
        <f t="shared" si="0"/>
        <v>42</v>
      </c>
      <c r="D43" t="s">
        <v>397</v>
      </c>
      <c r="E43" s="388" t="s">
        <v>8</v>
      </c>
      <c r="F43" s="302" t="s">
        <v>32</v>
      </c>
      <c r="G43" s="391"/>
      <c r="H43" s="391"/>
      <c r="I43" s="391"/>
      <c r="J43" s="391"/>
      <c r="K43" s="391"/>
      <c r="L43" s="391">
        <v>83</v>
      </c>
      <c r="M43" s="391"/>
      <c r="N43" s="399"/>
      <c r="O43" s="257">
        <v>83</v>
      </c>
      <c r="P43">
        <v>1</v>
      </c>
      <c r="Q43" s="425">
        <v>83</v>
      </c>
      <c r="S43"/>
    </row>
    <row r="44" spans="2:19">
      <c r="B44" s="430"/>
      <c r="C44" s="404">
        <f t="shared" si="0"/>
        <v>43</v>
      </c>
      <c r="D44" t="s">
        <v>261</v>
      </c>
      <c r="E44" s="388" t="s">
        <v>4</v>
      </c>
      <c r="F44" s="302" t="s">
        <v>9</v>
      </c>
      <c r="G44" s="391">
        <v>79</v>
      </c>
      <c r="H44" s="391"/>
      <c r="I44" s="391"/>
      <c r="J44" s="391"/>
      <c r="K44" s="391"/>
      <c r="L44" s="391"/>
      <c r="M44" s="391"/>
      <c r="N44" s="399"/>
      <c r="O44" s="257">
        <v>79</v>
      </c>
      <c r="P44">
        <v>1</v>
      </c>
      <c r="Q44" s="425">
        <v>79</v>
      </c>
      <c r="S44"/>
    </row>
    <row r="45" spans="2:19">
      <c r="B45" s="430"/>
      <c r="C45" s="404" t="e">
        <f t="shared" si="0"/>
        <v>#N/A</v>
      </c>
      <c r="E45" s="388"/>
      <c r="F45" s="302"/>
      <c r="G45" s="391"/>
      <c r="H45" s="391"/>
      <c r="I45" s="391"/>
      <c r="J45" s="391"/>
      <c r="K45" s="391"/>
      <c r="L45" s="391"/>
      <c r="M45" s="391"/>
      <c r="N45" s="399"/>
      <c r="Q45" s="257"/>
    </row>
    <row r="46" spans="2:19">
      <c r="E46" s="388"/>
      <c r="F46" s="302"/>
      <c r="N46" s="302"/>
    </row>
    <row r="47" spans="2:19" ht="150">
      <c r="B47" s="431"/>
      <c r="C47" s="432"/>
      <c r="D47" s="376" t="s">
        <v>1</v>
      </c>
      <c r="E47" s="433" t="s">
        <v>2</v>
      </c>
      <c r="F47" s="377" t="s">
        <v>108</v>
      </c>
      <c r="G47" s="378" t="s">
        <v>293</v>
      </c>
      <c r="H47" s="378" t="s">
        <v>360</v>
      </c>
      <c r="I47" s="378" t="s">
        <v>468</v>
      </c>
      <c r="J47" s="378" t="s">
        <v>469</v>
      </c>
      <c r="K47" s="378" t="s">
        <v>547</v>
      </c>
      <c r="L47" s="378" t="str">
        <f>L1</f>
        <v>Faulds Brow (BL)</v>
      </c>
      <c r="M47" s="378" t="str">
        <f>M1</f>
        <v>Latrigg &amp; Greta Gorge (WCOC)</v>
      </c>
      <c r="N47" s="378">
        <f>N1</f>
        <v>0</v>
      </c>
      <c r="O47" s="408" t="s">
        <v>85</v>
      </c>
      <c r="P47" s="408" t="s">
        <v>106</v>
      </c>
      <c r="Q47" s="408" t="s">
        <v>107</v>
      </c>
    </row>
    <row r="48" spans="2:19">
      <c r="B48" s="434" t="s">
        <v>24</v>
      </c>
      <c r="C48" s="404">
        <f>RANK(O48,$O$48:$O$123)</f>
        <v>1</v>
      </c>
      <c r="D48" t="s">
        <v>233</v>
      </c>
      <c r="E48" s="388" t="s">
        <v>4</v>
      </c>
      <c r="F48" t="s">
        <v>26</v>
      </c>
      <c r="G48" s="356">
        <v>99</v>
      </c>
      <c r="H48">
        <v>99</v>
      </c>
      <c r="I48">
        <v>99</v>
      </c>
      <c r="J48">
        <v>99</v>
      </c>
      <c r="L48">
        <v>99</v>
      </c>
      <c r="N48" s="302"/>
      <c r="O48" s="102">
        <v>495</v>
      </c>
      <c r="P48" s="102">
        <v>5</v>
      </c>
      <c r="Q48" s="101">
        <v>99</v>
      </c>
    </row>
    <row r="49" spans="2:17">
      <c r="B49" s="434"/>
      <c r="C49" s="404">
        <f t="shared" ref="C49:C112" si="1">RANK(O49,$O$48:$O$123)</f>
        <v>2</v>
      </c>
      <c r="D49" t="s">
        <v>235</v>
      </c>
      <c r="E49" s="388" t="s">
        <v>10</v>
      </c>
      <c r="F49" t="s">
        <v>13</v>
      </c>
      <c r="G49" s="356">
        <v>96</v>
      </c>
      <c r="H49" s="384">
        <v>90</v>
      </c>
      <c r="I49">
        <v>95</v>
      </c>
      <c r="J49">
        <v>90</v>
      </c>
      <c r="K49">
        <v>90</v>
      </c>
      <c r="L49">
        <v>87</v>
      </c>
      <c r="N49" s="302"/>
      <c r="O49" s="102">
        <v>461</v>
      </c>
      <c r="P49" s="102">
        <v>5</v>
      </c>
      <c r="Q49" s="101">
        <v>92.2</v>
      </c>
    </row>
    <row r="50" spans="2:17">
      <c r="B50" s="434"/>
      <c r="C50" s="404">
        <f t="shared" si="1"/>
        <v>3</v>
      </c>
      <c r="D50" t="s">
        <v>362</v>
      </c>
      <c r="E50" s="388" t="s">
        <v>4</v>
      </c>
      <c r="F50" t="s">
        <v>7</v>
      </c>
      <c r="G50" s="356"/>
      <c r="H50">
        <v>96</v>
      </c>
      <c r="I50">
        <v>97</v>
      </c>
      <c r="J50">
        <v>95</v>
      </c>
      <c r="L50">
        <v>97</v>
      </c>
      <c r="N50" s="302"/>
      <c r="O50" s="102">
        <v>385</v>
      </c>
      <c r="P50" s="102">
        <v>4</v>
      </c>
      <c r="Q50" s="101">
        <v>96.25</v>
      </c>
    </row>
    <row r="51" spans="2:17">
      <c r="B51" s="434"/>
      <c r="C51" s="404">
        <f t="shared" si="1"/>
        <v>4</v>
      </c>
      <c r="D51" t="s">
        <v>87</v>
      </c>
      <c r="E51" s="388" t="s">
        <v>4</v>
      </c>
      <c r="F51" t="s">
        <v>20</v>
      </c>
      <c r="G51" s="356">
        <v>97</v>
      </c>
      <c r="H51" s="384">
        <v>95</v>
      </c>
      <c r="J51">
        <v>93</v>
      </c>
      <c r="K51">
        <v>97</v>
      </c>
      <c r="N51" s="302"/>
      <c r="O51" s="102">
        <v>382</v>
      </c>
      <c r="P51" s="102">
        <v>4</v>
      </c>
      <c r="Q51" s="101">
        <v>95.5</v>
      </c>
    </row>
    <row r="52" spans="2:17">
      <c r="B52" s="434"/>
      <c r="C52" s="404">
        <f t="shared" si="1"/>
        <v>5</v>
      </c>
      <c r="D52" t="s">
        <v>78</v>
      </c>
      <c r="E52" s="342" t="s">
        <v>4</v>
      </c>
      <c r="F52" s="288" t="s">
        <v>137</v>
      </c>
      <c r="G52" s="392">
        <v>95</v>
      </c>
      <c r="H52" s="384">
        <v>94</v>
      </c>
      <c r="J52">
        <v>96</v>
      </c>
      <c r="L52">
        <v>94</v>
      </c>
      <c r="N52" s="302"/>
      <c r="O52" s="102">
        <v>379</v>
      </c>
      <c r="P52" s="102">
        <v>4</v>
      </c>
      <c r="Q52" s="101">
        <v>94.75</v>
      </c>
    </row>
    <row r="53" spans="2:17">
      <c r="B53" s="434"/>
      <c r="C53" s="404">
        <f t="shared" si="1"/>
        <v>6</v>
      </c>
      <c r="D53" t="s">
        <v>140</v>
      </c>
      <c r="E53" s="388" t="s">
        <v>4</v>
      </c>
      <c r="F53" s="422" t="s">
        <v>340</v>
      </c>
      <c r="G53" s="356"/>
      <c r="H53" s="384">
        <v>87</v>
      </c>
      <c r="I53">
        <v>85</v>
      </c>
      <c r="J53">
        <v>91</v>
      </c>
      <c r="L53">
        <v>85</v>
      </c>
      <c r="N53" s="302"/>
      <c r="O53" s="102">
        <v>348</v>
      </c>
      <c r="P53" s="102">
        <v>4</v>
      </c>
      <c r="Q53" s="101">
        <v>87</v>
      </c>
    </row>
    <row r="54" spans="2:17">
      <c r="B54" s="434"/>
      <c r="C54" s="404">
        <f t="shared" si="1"/>
        <v>7</v>
      </c>
      <c r="D54" t="s">
        <v>123</v>
      </c>
      <c r="E54" s="342" t="s">
        <v>10</v>
      </c>
      <c r="F54" s="288" t="s">
        <v>23</v>
      </c>
      <c r="G54" s="392">
        <v>86</v>
      </c>
      <c r="H54" s="393">
        <v>82</v>
      </c>
      <c r="I54">
        <v>88</v>
      </c>
      <c r="L54">
        <v>89</v>
      </c>
      <c r="N54" s="302"/>
      <c r="O54" s="102">
        <v>345</v>
      </c>
      <c r="P54" s="102">
        <v>4</v>
      </c>
      <c r="Q54" s="101">
        <v>86.25</v>
      </c>
    </row>
    <row r="55" spans="2:17">
      <c r="B55" s="434"/>
      <c r="C55" s="404">
        <f t="shared" si="1"/>
        <v>8</v>
      </c>
      <c r="D55" t="s">
        <v>181</v>
      </c>
      <c r="E55" s="388" t="s">
        <v>4</v>
      </c>
      <c r="F55" t="s">
        <v>7</v>
      </c>
      <c r="G55" s="356">
        <v>84</v>
      </c>
      <c r="H55" s="391">
        <v>80</v>
      </c>
      <c r="I55">
        <v>91</v>
      </c>
      <c r="L55">
        <v>76</v>
      </c>
      <c r="N55" s="302"/>
      <c r="O55" s="102">
        <v>331</v>
      </c>
      <c r="P55" s="102">
        <v>4</v>
      </c>
      <c r="Q55" s="101">
        <v>82.75</v>
      </c>
    </row>
    <row r="56" spans="2:17">
      <c r="B56" s="434"/>
      <c r="C56" s="404">
        <f t="shared" si="1"/>
        <v>9</v>
      </c>
      <c r="D56" t="s">
        <v>83</v>
      </c>
      <c r="E56" s="388" t="s">
        <v>4</v>
      </c>
      <c r="F56" t="s">
        <v>26</v>
      </c>
      <c r="G56" s="356">
        <v>98</v>
      </c>
      <c r="H56" s="391">
        <v>97</v>
      </c>
      <c r="L56">
        <v>90</v>
      </c>
      <c r="N56" s="302"/>
      <c r="O56" s="102">
        <v>285</v>
      </c>
      <c r="P56" s="102">
        <v>3</v>
      </c>
      <c r="Q56" s="101">
        <v>95</v>
      </c>
    </row>
    <row r="57" spans="2:17">
      <c r="B57" s="434"/>
      <c r="C57" s="404">
        <f t="shared" si="1"/>
        <v>10</v>
      </c>
      <c r="D57" t="s">
        <v>21</v>
      </c>
      <c r="E57" s="342" t="s">
        <v>4</v>
      </c>
      <c r="F57" s="288" t="s">
        <v>18</v>
      </c>
      <c r="G57" s="392">
        <v>90</v>
      </c>
      <c r="H57" s="393"/>
      <c r="I57">
        <v>86</v>
      </c>
      <c r="J57">
        <v>88</v>
      </c>
      <c r="N57" s="302"/>
      <c r="O57" s="102">
        <v>264</v>
      </c>
      <c r="P57" s="102">
        <v>3</v>
      </c>
      <c r="Q57" s="101">
        <v>88</v>
      </c>
    </row>
    <row r="58" spans="2:17">
      <c r="B58" s="434"/>
      <c r="C58" s="404">
        <f t="shared" si="1"/>
        <v>11</v>
      </c>
      <c r="D58" t="s">
        <v>30</v>
      </c>
      <c r="E58" s="388" t="s">
        <v>4</v>
      </c>
      <c r="F58" t="s">
        <v>18</v>
      </c>
      <c r="G58" s="356">
        <v>94</v>
      </c>
      <c r="H58" s="393">
        <v>83</v>
      </c>
      <c r="L58">
        <v>86</v>
      </c>
      <c r="N58" s="302"/>
      <c r="O58" s="102">
        <v>263</v>
      </c>
      <c r="P58" s="102">
        <v>3</v>
      </c>
      <c r="Q58" s="101">
        <v>87.666666666666671</v>
      </c>
    </row>
    <row r="59" spans="2:17">
      <c r="B59" s="434"/>
      <c r="C59" s="404">
        <f t="shared" si="1"/>
        <v>12</v>
      </c>
      <c r="D59" t="s">
        <v>365</v>
      </c>
      <c r="E59" s="388" t="s">
        <v>10</v>
      </c>
      <c r="F59" t="s">
        <v>20</v>
      </c>
      <c r="G59" s="356"/>
      <c r="H59" s="393">
        <v>88</v>
      </c>
      <c r="J59">
        <v>80</v>
      </c>
      <c r="L59">
        <v>91</v>
      </c>
      <c r="N59" s="302"/>
      <c r="O59" s="102">
        <v>259</v>
      </c>
      <c r="P59" s="102">
        <v>3</v>
      </c>
      <c r="Q59" s="101">
        <v>86.333333333333329</v>
      </c>
    </row>
    <row r="60" spans="2:17">
      <c r="B60" s="434"/>
      <c r="C60" s="404">
        <f t="shared" si="1"/>
        <v>13</v>
      </c>
      <c r="D60" t="s">
        <v>266</v>
      </c>
      <c r="E60" s="388" t="s">
        <v>8</v>
      </c>
      <c r="F60" t="s">
        <v>122</v>
      </c>
      <c r="G60" s="356"/>
      <c r="H60" s="393"/>
      <c r="J60">
        <v>85</v>
      </c>
      <c r="K60">
        <v>92</v>
      </c>
      <c r="L60">
        <v>81</v>
      </c>
      <c r="N60" s="302"/>
      <c r="O60" s="102">
        <v>258</v>
      </c>
      <c r="P60" s="102">
        <v>3</v>
      </c>
      <c r="Q60" s="101">
        <v>86</v>
      </c>
    </row>
    <row r="61" spans="2:17">
      <c r="B61" s="434"/>
      <c r="C61" s="404">
        <f t="shared" si="1"/>
        <v>14</v>
      </c>
      <c r="D61" t="s">
        <v>371</v>
      </c>
      <c r="E61" s="388" t="s">
        <v>4</v>
      </c>
      <c r="F61" t="s">
        <v>32</v>
      </c>
      <c r="G61" s="356"/>
      <c r="H61" s="391">
        <v>76</v>
      </c>
      <c r="K61">
        <v>89</v>
      </c>
      <c r="L61">
        <v>79</v>
      </c>
      <c r="N61" s="302"/>
      <c r="O61" s="102">
        <v>244</v>
      </c>
      <c r="P61" s="102">
        <v>3</v>
      </c>
      <c r="Q61" s="101">
        <v>81.333333333333329</v>
      </c>
    </row>
    <row r="62" spans="2:17">
      <c r="B62" s="434"/>
      <c r="C62" s="404">
        <f t="shared" si="1"/>
        <v>14</v>
      </c>
      <c r="D62" t="s">
        <v>132</v>
      </c>
      <c r="E62" s="342" t="s">
        <v>4</v>
      </c>
      <c r="F62" s="288" t="s">
        <v>38</v>
      </c>
      <c r="G62" s="392">
        <v>85</v>
      </c>
      <c r="H62" s="393">
        <v>72</v>
      </c>
      <c r="J62">
        <v>87</v>
      </c>
      <c r="N62" s="302"/>
      <c r="O62" s="102">
        <v>244</v>
      </c>
      <c r="P62" s="102">
        <v>3</v>
      </c>
      <c r="Q62" s="101">
        <v>81.333333333333329</v>
      </c>
    </row>
    <row r="63" spans="2:17">
      <c r="B63" s="434"/>
      <c r="C63" s="404">
        <f t="shared" si="1"/>
        <v>16</v>
      </c>
      <c r="D63" t="s">
        <v>361</v>
      </c>
      <c r="E63" s="388" t="s">
        <v>10</v>
      </c>
      <c r="F63" t="s">
        <v>18</v>
      </c>
      <c r="G63" s="356"/>
      <c r="H63" s="393">
        <v>98</v>
      </c>
      <c r="I63">
        <v>98</v>
      </c>
      <c r="N63" s="302"/>
      <c r="O63" s="102">
        <v>196</v>
      </c>
      <c r="P63" s="102">
        <v>2</v>
      </c>
      <c r="Q63" s="101">
        <v>98</v>
      </c>
    </row>
    <row r="64" spans="2:17">
      <c r="B64" s="434"/>
      <c r="C64" s="404">
        <f t="shared" si="1"/>
        <v>17</v>
      </c>
      <c r="D64" t="s">
        <v>113</v>
      </c>
      <c r="E64" s="388" t="s">
        <v>4</v>
      </c>
      <c r="F64" t="s">
        <v>7</v>
      </c>
      <c r="G64" s="356"/>
      <c r="H64" s="391"/>
      <c r="J64">
        <v>94</v>
      </c>
      <c r="L64">
        <v>96</v>
      </c>
      <c r="N64" s="302"/>
      <c r="O64" s="102">
        <v>190</v>
      </c>
      <c r="P64" s="102">
        <v>2</v>
      </c>
      <c r="Q64" s="101">
        <v>95</v>
      </c>
    </row>
    <row r="65" spans="2:17">
      <c r="B65" s="434"/>
      <c r="C65" s="404">
        <f t="shared" si="1"/>
        <v>18</v>
      </c>
      <c r="D65" t="s">
        <v>14</v>
      </c>
      <c r="E65" s="342" t="s">
        <v>10</v>
      </c>
      <c r="F65" s="288" t="s">
        <v>19</v>
      </c>
      <c r="G65" s="392"/>
      <c r="H65" s="393">
        <v>92</v>
      </c>
      <c r="I65">
        <v>96</v>
      </c>
      <c r="N65" s="302"/>
      <c r="O65" s="102">
        <v>188</v>
      </c>
      <c r="P65" s="102">
        <v>2</v>
      </c>
      <c r="Q65" s="101">
        <v>94</v>
      </c>
    </row>
    <row r="66" spans="2:17">
      <c r="B66" s="434"/>
      <c r="C66" s="404">
        <f t="shared" si="1"/>
        <v>19</v>
      </c>
      <c r="D66" t="s">
        <v>30</v>
      </c>
      <c r="E66" s="388" t="s">
        <v>4</v>
      </c>
      <c r="F66" t="s">
        <v>18</v>
      </c>
      <c r="G66" s="356"/>
      <c r="H66" s="391"/>
      <c r="I66">
        <v>90</v>
      </c>
      <c r="K66">
        <v>96</v>
      </c>
      <c r="N66" s="302"/>
      <c r="O66" s="102">
        <v>186</v>
      </c>
      <c r="P66" s="102">
        <v>2</v>
      </c>
      <c r="Q66" s="101">
        <v>93</v>
      </c>
    </row>
    <row r="67" spans="2:17">
      <c r="B67" s="434"/>
      <c r="C67" s="404">
        <f t="shared" si="1"/>
        <v>20</v>
      </c>
      <c r="D67" t="s">
        <v>173</v>
      </c>
      <c r="E67" s="388" t="s">
        <v>4</v>
      </c>
      <c r="F67" t="s">
        <v>39</v>
      </c>
      <c r="G67" s="356"/>
      <c r="H67" s="391"/>
      <c r="I67">
        <v>93</v>
      </c>
      <c r="J67">
        <v>89</v>
      </c>
      <c r="N67" s="302"/>
      <c r="O67" s="102">
        <v>182</v>
      </c>
      <c r="P67" s="102">
        <v>2</v>
      </c>
      <c r="Q67" s="101">
        <v>91</v>
      </c>
    </row>
    <row r="68" spans="2:17">
      <c r="B68" s="434"/>
      <c r="C68" s="404">
        <f t="shared" si="1"/>
        <v>21</v>
      </c>
      <c r="D68" t="s">
        <v>16</v>
      </c>
      <c r="E68" s="388" t="s">
        <v>4</v>
      </c>
      <c r="F68" t="s">
        <v>20</v>
      </c>
      <c r="G68" s="356">
        <v>91</v>
      </c>
      <c r="H68" s="391">
        <v>89</v>
      </c>
      <c r="N68" s="302"/>
      <c r="O68" s="102">
        <v>180</v>
      </c>
      <c r="P68" s="102">
        <v>2</v>
      </c>
      <c r="Q68" s="101">
        <v>90</v>
      </c>
    </row>
    <row r="69" spans="2:17">
      <c r="B69" s="434"/>
      <c r="C69" s="404">
        <f t="shared" si="1"/>
        <v>21</v>
      </c>
      <c r="D69" t="s">
        <v>312</v>
      </c>
      <c r="E69" s="342" t="s">
        <v>10</v>
      </c>
      <c r="F69" s="288" t="s">
        <v>6</v>
      </c>
      <c r="G69" s="392">
        <v>88</v>
      </c>
      <c r="H69" s="384"/>
      <c r="L69">
        <v>92</v>
      </c>
      <c r="N69" s="302"/>
      <c r="O69" s="102">
        <v>180</v>
      </c>
      <c r="P69" s="102">
        <v>2</v>
      </c>
      <c r="Q69" s="101">
        <v>90</v>
      </c>
    </row>
    <row r="70" spans="2:17">
      <c r="B70" s="434"/>
      <c r="C70" s="404">
        <f t="shared" si="1"/>
        <v>23</v>
      </c>
      <c r="D70" t="s">
        <v>102</v>
      </c>
      <c r="E70" s="388" t="s">
        <v>10</v>
      </c>
      <c r="F70" t="s">
        <v>19</v>
      </c>
      <c r="G70" s="356">
        <v>93</v>
      </c>
      <c r="H70">
        <v>84</v>
      </c>
      <c r="N70" s="302"/>
      <c r="O70" s="102">
        <v>177</v>
      </c>
      <c r="P70" s="102">
        <v>2</v>
      </c>
      <c r="Q70" s="101">
        <v>88.5</v>
      </c>
    </row>
    <row r="71" spans="2:17">
      <c r="B71" s="434"/>
      <c r="C71" s="404">
        <f t="shared" si="1"/>
        <v>24</v>
      </c>
      <c r="D71" t="s">
        <v>509</v>
      </c>
      <c r="E71" s="388" t="s">
        <v>4</v>
      </c>
      <c r="F71" t="s">
        <v>22</v>
      </c>
      <c r="G71" s="356"/>
      <c r="K71">
        <v>88</v>
      </c>
      <c r="L71">
        <v>88</v>
      </c>
      <c r="N71" s="302"/>
      <c r="O71" s="102">
        <v>176</v>
      </c>
      <c r="P71" s="102">
        <v>2</v>
      </c>
      <c r="Q71" s="101">
        <v>88</v>
      </c>
    </row>
    <row r="72" spans="2:17">
      <c r="B72" s="434"/>
      <c r="C72" s="404">
        <f t="shared" si="1"/>
        <v>25</v>
      </c>
      <c r="D72" t="s">
        <v>170</v>
      </c>
      <c r="E72" s="342" t="s">
        <v>10</v>
      </c>
      <c r="F72" s="288" t="s">
        <v>32</v>
      </c>
      <c r="G72" s="392">
        <v>87</v>
      </c>
      <c r="H72" s="384">
        <v>85</v>
      </c>
      <c r="N72" s="302"/>
      <c r="O72" s="102">
        <v>172</v>
      </c>
      <c r="P72" s="102">
        <v>2</v>
      </c>
      <c r="Q72" s="101">
        <v>86</v>
      </c>
    </row>
    <row r="73" spans="2:17">
      <c r="B73" s="434"/>
      <c r="C73" s="404">
        <f t="shared" si="1"/>
        <v>26</v>
      </c>
      <c r="D73" t="s">
        <v>90</v>
      </c>
      <c r="E73" s="388" t="s">
        <v>10</v>
      </c>
      <c r="F73" t="s">
        <v>32</v>
      </c>
      <c r="G73" s="356">
        <v>89</v>
      </c>
      <c r="H73">
        <v>81</v>
      </c>
      <c r="N73" s="302"/>
      <c r="O73" s="102">
        <v>170</v>
      </c>
      <c r="P73" s="102">
        <v>2</v>
      </c>
      <c r="Q73" s="101">
        <v>85</v>
      </c>
    </row>
    <row r="74" spans="2:17">
      <c r="B74" s="434"/>
      <c r="C74" s="404">
        <f t="shared" si="1"/>
        <v>27</v>
      </c>
      <c r="D74" t="s">
        <v>170</v>
      </c>
      <c r="E74" s="342" t="s">
        <v>10</v>
      </c>
      <c r="F74" s="288" t="s">
        <v>32</v>
      </c>
      <c r="G74" s="355"/>
      <c r="H74" s="384"/>
      <c r="J74">
        <v>82</v>
      </c>
      <c r="L74">
        <v>84</v>
      </c>
      <c r="N74" s="302"/>
      <c r="O74" s="102">
        <v>166</v>
      </c>
      <c r="P74" s="102">
        <v>2</v>
      </c>
      <c r="Q74" s="101">
        <v>83</v>
      </c>
    </row>
    <row r="75" spans="2:17">
      <c r="B75" s="434"/>
      <c r="C75" s="404">
        <f t="shared" si="1"/>
        <v>28</v>
      </c>
      <c r="D75" t="s">
        <v>174</v>
      </c>
      <c r="E75" s="342" t="s">
        <v>4</v>
      </c>
      <c r="F75" s="288" t="s">
        <v>38</v>
      </c>
      <c r="G75" s="355">
        <v>80</v>
      </c>
      <c r="H75" s="384"/>
      <c r="J75">
        <v>83</v>
      </c>
      <c r="N75" s="302"/>
      <c r="O75" s="102">
        <v>163</v>
      </c>
      <c r="P75" s="102">
        <v>2</v>
      </c>
      <c r="Q75" s="101">
        <v>81.5</v>
      </c>
    </row>
    <row r="76" spans="2:17">
      <c r="B76" s="434"/>
      <c r="C76" s="404">
        <f t="shared" si="1"/>
        <v>28</v>
      </c>
      <c r="D76" t="s">
        <v>374</v>
      </c>
      <c r="E76" s="388" t="s">
        <v>8</v>
      </c>
      <c r="F76" t="s">
        <v>32</v>
      </c>
      <c r="G76" s="356"/>
      <c r="H76">
        <v>74</v>
      </c>
      <c r="I76">
        <v>89</v>
      </c>
      <c r="N76" s="302"/>
      <c r="O76" s="102">
        <v>163</v>
      </c>
      <c r="P76" s="102">
        <v>2</v>
      </c>
      <c r="Q76" s="101">
        <v>81.5</v>
      </c>
    </row>
    <row r="77" spans="2:17">
      <c r="B77" s="434"/>
      <c r="C77" s="404">
        <f t="shared" si="1"/>
        <v>30</v>
      </c>
      <c r="D77" t="s">
        <v>507</v>
      </c>
      <c r="E77" s="388" t="s">
        <v>8</v>
      </c>
      <c r="F77" t="s">
        <v>22</v>
      </c>
      <c r="G77" s="356"/>
      <c r="K77">
        <v>99</v>
      </c>
      <c r="N77" s="302"/>
      <c r="O77" s="102">
        <v>99</v>
      </c>
      <c r="P77" s="102">
        <v>1</v>
      </c>
      <c r="Q77" s="101">
        <v>99</v>
      </c>
    </row>
    <row r="78" spans="2:17">
      <c r="B78" s="434"/>
      <c r="C78" s="404">
        <f t="shared" si="1"/>
        <v>31</v>
      </c>
      <c r="D78" t="s">
        <v>183</v>
      </c>
      <c r="E78" s="388" t="s">
        <v>11</v>
      </c>
      <c r="F78" t="s">
        <v>18</v>
      </c>
      <c r="G78" s="356"/>
      <c r="L78">
        <v>98</v>
      </c>
      <c r="N78" s="302"/>
      <c r="O78" s="102">
        <v>98</v>
      </c>
      <c r="P78" s="102">
        <v>1</v>
      </c>
      <c r="Q78" s="101">
        <v>98</v>
      </c>
    </row>
    <row r="79" spans="2:17">
      <c r="B79" s="434"/>
      <c r="C79" s="404">
        <f t="shared" si="1"/>
        <v>31</v>
      </c>
      <c r="D79" t="s">
        <v>546</v>
      </c>
      <c r="E79" s="388" t="s">
        <v>8</v>
      </c>
      <c r="F79" t="s">
        <v>13</v>
      </c>
      <c r="G79" s="356"/>
      <c r="K79">
        <v>98</v>
      </c>
      <c r="N79" s="302"/>
      <c r="O79" s="102">
        <v>98</v>
      </c>
      <c r="P79" s="102">
        <v>1</v>
      </c>
      <c r="Q79" s="101">
        <v>98</v>
      </c>
    </row>
    <row r="80" spans="2:17">
      <c r="B80" s="434"/>
      <c r="C80" s="404">
        <f t="shared" si="1"/>
        <v>31</v>
      </c>
      <c r="D80" t="s">
        <v>168</v>
      </c>
      <c r="E80" s="388" t="s">
        <v>10</v>
      </c>
      <c r="F80" t="s">
        <v>26</v>
      </c>
      <c r="G80" s="356"/>
      <c r="J80">
        <v>98</v>
      </c>
      <c r="N80" s="302"/>
      <c r="O80" s="102">
        <v>98</v>
      </c>
      <c r="P80" s="102">
        <v>1</v>
      </c>
      <c r="Q80" s="101">
        <v>98</v>
      </c>
    </row>
    <row r="81" spans="2:17">
      <c r="B81" s="434"/>
      <c r="C81" s="404">
        <f t="shared" si="1"/>
        <v>34</v>
      </c>
      <c r="D81" t="s">
        <v>452</v>
      </c>
      <c r="E81" s="388" t="s">
        <v>8</v>
      </c>
      <c r="F81" t="s">
        <v>62</v>
      </c>
      <c r="G81" s="356"/>
      <c r="J81">
        <v>97</v>
      </c>
      <c r="N81" s="302"/>
      <c r="O81" s="102">
        <v>97</v>
      </c>
      <c r="P81" s="102">
        <v>1</v>
      </c>
      <c r="Q81" s="101">
        <v>97</v>
      </c>
    </row>
    <row r="82" spans="2:17">
      <c r="B82" s="434"/>
      <c r="C82" s="404">
        <f t="shared" si="1"/>
        <v>35</v>
      </c>
      <c r="D82" t="s">
        <v>88</v>
      </c>
      <c r="E82" s="388" t="s">
        <v>4</v>
      </c>
      <c r="F82" t="s">
        <v>18</v>
      </c>
      <c r="G82" s="356"/>
      <c r="L82">
        <v>95</v>
      </c>
      <c r="N82" s="302"/>
      <c r="O82" s="102">
        <v>95</v>
      </c>
      <c r="P82" s="102">
        <v>1</v>
      </c>
      <c r="Q82" s="101">
        <v>95</v>
      </c>
    </row>
    <row r="83" spans="2:17">
      <c r="B83" s="434"/>
      <c r="C83" s="404">
        <f t="shared" si="1"/>
        <v>35</v>
      </c>
      <c r="D83" t="s">
        <v>356</v>
      </c>
      <c r="E83" s="388" t="s">
        <v>8</v>
      </c>
      <c r="F83" t="s">
        <v>7</v>
      </c>
      <c r="G83" s="356"/>
      <c r="K83">
        <v>95</v>
      </c>
      <c r="N83" s="302"/>
      <c r="O83" s="102">
        <v>95</v>
      </c>
      <c r="P83" s="102">
        <v>1</v>
      </c>
      <c r="Q83" s="101">
        <v>95</v>
      </c>
    </row>
    <row r="84" spans="2:17">
      <c r="B84" s="434"/>
      <c r="C84" s="404">
        <f t="shared" si="1"/>
        <v>37</v>
      </c>
      <c r="D84" t="s">
        <v>461</v>
      </c>
      <c r="E84" s="388" t="s">
        <v>4</v>
      </c>
      <c r="F84" t="s">
        <v>38</v>
      </c>
      <c r="G84" s="356"/>
      <c r="I84">
        <v>94</v>
      </c>
      <c r="N84" s="302"/>
      <c r="O84" s="102">
        <v>94</v>
      </c>
      <c r="P84" s="102">
        <v>1</v>
      </c>
      <c r="Q84" s="101">
        <v>94</v>
      </c>
    </row>
    <row r="85" spans="2:17">
      <c r="B85" s="434"/>
      <c r="C85" s="404">
        <f t="shared" si="1"/>
        <v>37</v>
      </c>
      <c r="D85" t="s">
        <v>508</v>
      </c>
      <c r="E85" s="388" t="s">
        <v>8</v>
      </c>
      <c r="F85" t="s">
        <v>60</v>
      </c>
      <c r="G85" s="356"/>
      <c r="K85">
        <v>94</v>
      </c>
      <c r="N85" s="302"/>
      <c r="O85" s="102">
        <v>94</v>
      </c>
      <c r="P85" s="102">
        <v>1</v>
      </c>
      <c r="Q85" s="101">
        <v>94</v>
      </c>
    </row>
    <row r="86" spans="2:17">
      <c r="B86" s="434"/>
      <c r="C86" s="404">
        <f t="shared" si="1"/>
        <v>39</v>
      </c>
      <c r="D86" t="s">
        <v>28</v>
      </c>
      <c r="E86" s="342" t="s">
        <v>4</v>
      </c>
      <c r="F86" s="288" t="s">
        <v>18</v>
      </c>
      <c r="G86" s="355"/>
      <c r="H86" s="384"/>
      <c r="K86">
        <v>93</v>
      </c>
      <c r="N86" s="302"/>
      <c r="O86" s="102">
        <v>93</v>
      </c>
      <c r="P86" s="102">
        <v>1</v>
      </c>
      <c r="Q86" s="101">
        <v>93</v>
      </c>
    </row>
    <row r="87" spans="2:17">
      <c r="B87" s="434"/>
      <c r="C87" s="404">
        <f t="shared" si="1"/>
        <v>39</v>
      </c>
      <c r="D87" t="s">
        <v>609</v>
      </c>
      <c r="E87" s="342" t="s">
        <v>4</v>
      </c>
      <c r="F87" s="288" t="s">
        <v>18</v>
      </c>
      <c r="G87" s="392"/>
      <c r="H87" s="384"/>
      <c r="L87">
        <v>93</v>
      </c>
      <c r="N87" s="302"/>
      <c r="O87" s="102">
        <v>93</v>
      </c>
      <c r="P87" s="102">
        <v>1</v>
      </c>
      <c r="Q87" s="101">
        <v>93</v>
      </c>
    </row>
    <row r="88" spans="2:17">
      <c r="B88" s="434"/>
      <c r="C88" s="404">
        <f t="shared" si="1"/>
        <v>39</v>
      </c>
      <c r="D88" t="s">
        <v>363</v>
      </c>
      <c r="E88" s="342" t="s">
        <v>8</v>
      </c>
      <c r="F88" s="288" t="s">
        <v>340</v>
      </c>
      <c r="G88" s="392"/>
      <c r="H88" s="384">
        <v>93</v>
      </c>
      <c r="N88" s="302"/>
      <c r="O88" s="102">
        <v>93</v>
      </c>
      <c r="P88" s="102">
        <v>1</v>
      </c>
      <c r="Q88" s="101">
        <v>93</v>
      </c>
    </row>
    <row r="89" spans="2:17">
      <c r="B89" s="434"/>
      <c r="C89" s="404">
        <f t="shared" si="1"/>
        <v>42</v>
      </c>
      <c r="D89" t="s">
        <v>462</v>
      </c>
      <c r="E89" s="342" t="s">
        <v>4</v>
      </c>
      <c r="F89" s="288" t="s">
        <v>20</v>
      </c>
      <c r="G89" s="392"/>
      <c r="H89" s="384"/>
      <c r="I89">
        <v>92</v>
      </c>
      <c r="N89" s="302"/>
      <c r="O89" s="102">
        <v>92</v>
      </c>
      <c r="P89" s="102">
        <v>1</v>
      </c>
      <c r="Q89" s="101">
        <v>92</v>
      </c>
    </row>
    <row r="90" spans="2:17">
      <c r="B90" s="434"/>
      <c r="C90" s="404">
        <f t="shared" si="1"/>
        <v>42</v>
      </c>
      <c r="D90" t="s">
        <v>311</v>
      </c>
      <c r="E90" s="342" t="s">
        <v>4</v>
      </c>
      <c r="F90" s="288" t="s">
        <v>26</v>
      </c>
      <c r="G90" s="392">
        <v>92</v>
      </c>
      <c r="H90" s="384"/>
      <c r="N90" s="302"/>
      <c r="O90" s="102">
        <v>92</v>
      </c>
      <c r="P90" s="102">
        <v>1</v>
      </c>
      <c r="Q90" s="101">
        <v>92</v>
      </c>
    </row>
    <row r="91" spans="2:17">
      <c r="B91" s="434"/>
      <c r="C91" s="404">
        <f t="shared" si="1"/>
        <v>42</v>
      </c>
      <c r="D91" t="s">
        <v>380</v>
      </c>
      <c r="E91" s="342" t="s">
        <v>10</v>
      </c>
      <c r="F91" s="288" t="s">
        <v>15</v>
      </c>
      <c r="G91" s="392"/>
      <c r="H91" s="384"/>
      <c r="J91">
        <v>92</v>
      </c>
      <c r="N91" s="302"/>
      <c r="O91" s="102">
        <v>92</v>
      </c>
      <c r="P91" s="102">
        <v>1</v>
      </c>
      <c r="Q91" s="101">
        <v>92</v>
      </c>
    </row>
    <row r="92" spans="2:17">
      <c r="B92" s="434"/>
      <c r="C92" s="404">
        <f t="shared" si="1"/>
        <v>45</v>
      </c>
      <c r="D92" t="s">
        <v>80</v>
      </c>
      <c r="E92" s="388" t="s">
        <v>4</v>
      </c>
      <c r="F92" t="s">
        <v>6</v>
      </c>
      <c r="G92" s="356"/>
      <c r="H92">
        <v>91</v>
      </c>
      <c r="N92" s="302"/>
      <c r="O92">
        <v>91</v>
      </c>
      <c r="P92">
        <v>1</v>
      </c>
      <c r="Q92" s="257">
        <v>91</v>
      </c>
    </row>
    <row r="93" spans="2:17">
      <c r="B93" s="434"/>
      <c r="C93" s="404">
        <f t="shared" si="1"/>
        <v>45</v>
      </c>
      <c r="D93" t="s">
        <v>171</v>
      </c>
      <c r="E93" s="388" t="s">
        <v>8</v>
      </c>
      <c r="F93" t="s">
        <v>19</v>
      </c>
      <c r="G93" s="356"/>
      <c r="K93">
        <v>91</v>
      </c>
      <c r="N93" s="302"/>
      <c r="O93">
        <v>91</v>
      </c>
      <c r="P93">
        <v>1</v>
      </c>
      <c r="Q93" s="257">
        <v>91</v>
      </c>
    </row>
    <row r="94" spans="2:17">
      <c r="B94" s="434"/>
      <c r="C94" s="404">
        <f t="shared" si="1"/>
        <v>47</v>
      </c>
      <c r="D94" t="s">
        <v>364</v>
      </c>
      <c r="E94" s="388" t="s">
        <v>4</v>
      </c>
      <c r="F94" t="s">
        <v>18</v>
      </c>
      <c r="G94" s="356"/>
      <c r="H94">
        <v>88</v>
      </c>
      <c r="N94" s="302"/>
      <c r="O94">
        <v>88</v>
      </c>
      <c r="P94">
        <v>1</v>
      </c>
      <c r="Q94" s="257">
        <v>88</v>
      </c>
    </row>
    <row r="95" spans="2:17">
      <c r="B95" s="434"/>
      <c r="C95" s="404">
        <f t="shared" si="1"/>
        <v>48</v>
      </c>
      <c r="D95" t="s">
        <v>463</v>
      </c>
      <c r="E95" s="388" t="s">
        <v>4</v>
      </c>
      <c r="F95" t="s">
        <v>5</v>
      </c>
      <c r="G95" s="356"/>
      <c r="I95">
        <v>87</v>
      </c>
      <c r="N95" s="302"/>
      <c r="O95">
        <v>87</v>
      </c>
      <c r="P95">
        <v>1</v>
      </c>
      <c r="Q95" s="257">
        <v>87</v>
      </c>
    </row>
    <row r="96" spans="2:17">
      <c r="B96" s="434"/>
      <c r="C96" s="404">
        <f t="shared" si="1"/>
        <v>48</v>
      </c>
      <c r="D96" t="s">
        <v>397</v>
      </c>
      <c r="E96" s="388" t="s">
        <v>8</v>
      </c>
      <c r="F96" t="s">
        <v>32</v>
      </c>
      <c r="G96" s="356"/>
      <c r="K96">
        <v>87</v>
      </c>
      <c r="N96" s="302"/>
      <c r="O96">
        <v>87</v>
      </c>
      <c r="P96">
        <v>1</v>
      </c>
      <c r="Q96" s="257">
        <v>87</v>
      </c>
    </row>
    <row r="97" spans="2:17">
      <c r="B97" s="434"/>
      <c r="C97" s="404">
        <f t="shared" si="1"/>
        <v>50</v>
      </c>
      <c r="D97" t="s">
        <v>37</v>
      </c>
      <c r="E97" s="388" t="s">
        <v>4</v>
      </c>
      <c r="F97" t="s">
        <v>15</v>
      </c>
      <c r="G97" s="356"/>
      <c r="J97">
        <v>86</v>
      </c>
      <c r="N97" s="302"/>
      <c r="O97">
        <v>86</v>
      </c>
      <c r="P97">
        <v>1</v>
      </c>
      <c r="Q97" s="257">
        <v>86</v>
      </c>
    </row>
    <row r="98" spans="2:17">
      <c r="B98" s="434"/>
      <c r="C98" s="404">
        <f t="shared" si="1"/>
        <v>50</v>
      </c>
      <c r="D98" t="s">
        <v>413</v>
      </c>
      <c r="E98" s="388" t="s">
        <v>8</v>
      </c>
      <c r="F98" t="s">
        <v>19</v>
      </c>
      <c r="G98" s="356"/>
      <c r="K98">
        <v>86</v>
      </c>
      <c r="N98" s="302"/>
      <c r="O98">
        <v>86</v>
      </c>
      <c r="P98">
        <v>1</v>
      </c>
      <c r="Q98" s="257">
        <v>86</v>
      </c>
    </row>
    <row r="99" spans="2:17">
      <c r="B99" s="434"/>
      <c r="C99" s="404">
        <f t="shared" si="1"/>
        <v>52</v>
      </c>
      <c r="D99" t="s">
        <v>464</v>
      </c>
      <c r="E99" s="388" t="s">
        <v>4</v>
      </c>
      <c r="F99" t="s">
        <v>18</v>
      </c>
      <c r="G99" s="356"/>
      <c r="I99">
        <v>84</v>
      </c>
      <c r="N99" s="302"/>
      <c r="O99">
        <v>84</v>
      </c>
      <c r="P99">
        <v>1</v>
      </c>
      <c r="Q99" s="257">
        <v>84</v>
      </c>
    </row>
    <row r="100" spans="2:17">
      <c r="B100" s="434"/>
      <c r="C100" s="404">
        <f t="shared" si="1"/>
        <v>52</v>
      </c>
      <c r="D100" t="s">
        <v>485</v>
      </c>
      <c r="E100" s="388" t="s">
        <v>8</v>
      </c>
      <c r="F100" t="s">
        <v>23</v>
      </c>
      <c r="G100" s="356"/>
      <c r="J100">
        <v>84</v>
      </c>
      <c r="N100" s="302"/>
      <c r="O100">
        <v>84</v>
      </c>
      <c r="P100">
        <v>1</v>
      </c>
      <c r="Q100" s="257">
        <v>84</v>
      </c>
    </row>
    <row r="101" spans="2:17">
      <c r="B101" s="434"/>
      <c r="C101" s="404">
        <f t="shared" si="1"/>
        <v>54</v>
      </c>
      <c r="D101" t="s">
        <v>52</v>
      </c>
      <c r="E101" s="388" t="s">
        <v>4</v>
      </c>
      <c r="F101" t="s">
        <v>35</v>
      </c>
      <c r="G101" s="356"/>
      <c r="I101">
        <v>83</v>
      </c>
      <c r="N101" s="302"/>
      <c r="O101">
        <v>83</v>
      </c>
      <c r="P101">
        <v>1</v>
      </c>
      <c r="Q101" s="257">
        <v>83</v>
      </c>
    </row>
    <row r="102" spans="2:17">
      <c r="B102" s="434"/>
      <c r="C102" s="404">
        <f t="shared" si="1"/>
        <v>54</v>
      </c>
      <c r="D102" t="s">
        <v>258</v>
      </c>
      <c r="E102" s="388" t="s">
        <v>8</v>
      </c>
      <c r="F102" t="s">
        <v>18</v>
      </c>
      <c r="G102" s="356">
        <v>83</v>
      </c>
      <c r="N102" s="302"/>
      <c r="O102">
        <v>83</v>
      </c>
      <c r="P102">
        <v>1</v>
      </c>
      <c r="Q102" s="257">
        <v>83</v>
      </c>
    </row>
    <row r="103" spans="2:17">
      <c r="B103" s="434"/>
      <c r="C103" s="404">
        <f t="shared" si="1"/>
        <v>54</v>
      </c>
      <c r="D103" t="s">
        <v>606</v>
      </c>
      <c r="E103" s="388" t="s">
        <v>8</v>
      </c>
      <c r="F103" t="s">
        <v>32</v>
      </c>
      <c r="G103" s="356"/>
      <c r="L103">
        <v>83</v>
      </c>
      <c r="N103" s="302"/>
      <c r="O103">
        <v>83</v>
      </c>
      <c r="P103">
        <v>1</v>
      </c>
      <c r="Q103" s="257">
        <v>83</v>
      </c>
    </row>
    <row r="104" spans="2:17">
      <c r="B104" s="434"/>
      <c r="C104" s="404">
        <f t="shared" si="1"/>
        <v>57</v>
      </c>
      <c r="D104" t="s">
        <v>382</v>
      </c>
      <c r="E104" s="388" t="s">
        <v>8</v>
      </c>
      <c r="F104" t="s">
        <v>18</v>
      </c>
      <c r="G104" s="356"/>
      <c r="L104">
        <v>82</v>
      </c>
      <c r="N104" s="302"/>
      <c r="O104">
        <v>82</v>
      </c>
      <c r="P104">
        <v>1</v>
      </c>
      <c r="Q104" s="257">
        <v>82</v>
      </c>
    </row>
    <row r="105" spans="2:17">
      <c r="B105" s="434"/>
      <c r="C105" s="404">
        <f t="shared" si="1"/>
        <v>57</v>
      </c>
      <c r="D105" t="s">
        <v>50</v>
      </c>
      <c r="E105" s="388" t="s">
        <v>8</v>
      </c>
      <c r="F105" t="s">
        <v>35</v>
      </c>
      <c r="G105" s="356">
        <v>82</v>
      </c>
      <c r="N105" s="302"/>
      <c r="O105">
        <v>82</v>
      </c>
      <c r="P105">
        <v>1</v>
      </c>
      <c r="Q105" s="257">
        <v>82</v>
      </c>
    </row>
    <row r="106" spans="2:17">
      <c r="B106" s="434"/>
      <c r="C106" s="404">
        <f t="shared" si="1"/>
        <v>57</v>
      </c>
      <c r="D106" t="s">
        <v>40</v>
      </c>
      <c r="E106" s="388" t="s">
        <v>10</v>
      </c>
      <c r="F106" t="s">
        <v>42</v>
      </c>
      <c r="G106" s="356"/>
      <c r="I106">
        <v>82</v>
      </c>
      <c r="N106" s="302"/>
      <c r="O106">
        <v>82</v>
      </c>
      <c r="P106">
        <v>1</v>
      </c>
      <c r="Q106" s="257">
        <v>82</v>
      </c>
    </row>
    <row r="107" spans="2:17">
      <c r="B107" s="434"/>
      <c r="C107" s="404">
        <f t="shared" si="1"/>
        <v>60</v>
      </c>
      <c r="D107" t="s">
        <v>486</v>
      </c>
      <c r="E107" s="388" t="s">
        <v>4</v>
      </c>
      <c r="F107" t="s">
        <v>9</v>
      </c>
      <c r="G107" s="356"/>
      <c r="J107">
        <v>81</v>
      </c>
      <c r="N107" s="302"/>
      <c r="O107">
        <v>81</v>
      </c>
      <c r="P107">
        <v>1</v>
      </c>
      <c r="Q107" s="257">
        <v>81</v>
      </c>
    </row>
    <row r="108" spans="2:17">
      <c r="B108" s="434"/>
      <c r="C108" s="404">
        <f t="shared" si="1"/>
        <v>60</v>
      </c>
      <c r="D108" t="s">
        <v>465</v>
      </c>
      <c r="E108" s="388" t="s">
        <v>4</v>
      </c>
      <c r="F108" t="s">
        <v>46</v>
      </c>
      <c r="G108" s="356"/>
      <c r="I108">
        <v>81</v>
      </c>
      <c r="N108" s="302"/>
      <c r="O108">
        <v>81</v>
      </c>
      <c r="P108">
        <v>1</v>
      </c>
      <c r="Q108" s="257">
        <v>81</v>
      </c>
    </row>
    <row r="109" spans="2:17">
      <c r="B109" s="434"/>
      <c r="C109" s="404">
        <f t="shared" si="1"/>
        <v>60</v>
      </c>
      <c r="D109" t="s">
        <v>245</v>
      </c>
      <c r="E109" s="388" t="s">
        <v>4</v>
      </c>
      <c r="F109" t="s">
        <v>22</v>
      </c>
      <c r="G109" s="356">
        <v>81</v>
      </c>
      <c r="N109" s="302"/>
      <c r="O109">
        <v>81</v>
      </c>
      <c r="P109">
        <v>1</v>
      </c>
      <c r="Q109" s="257">
        <v>81</v>
      </c>
    </row>
    <row r="110" spans="2:17">
      <c r="B110" s="434"/>
      <c r="C110" s="404">
        <f t="shared" si="1"/>
        <v>63</v>
      </c>
      <c r="D110" t="s">
        <v>366</v>
      </c>
      <c r="E110" s="388" t="s">
        <v>8</v>
      </c>
      <c r="F110" t="s">
        <v>20</v>
      </c>
      <c r="G110" s="356"/>
      <c r="H110">
        <v>80</v>
      </c>
      <c r="N110" s="302"/>
      <c r="O110">
        <v>80</v>
      </c>
      <c r="P110">
        <v>1</v>
      </c>
      <c r="Q110" s="257">
        <v>80</v>
      </c>
    </row>
    <row r="111" spans="2:17">
      <c r="B111" s="434"/>
      <c r="C111" s="404">
        <f t="shared" si="1"/>
        <v>63</v>
      </c>
      <c r="D111" t="s">
        <v>388</v>
      </c>
      <c r="E111" s="388" t="s">
        <v>10</v>
      </c>
      <c r="F111" t="s">
        <v>55</v>
      </c>
      <c r="G111" s="356"/>
      <c r="L111">
        <v>80</v>
      </c>
      <c r="N111" s="302"/>
      <c r="O111">
        <v>80</v>
      </c>
      <c r="P111">
        <v>1</v>
      </c>
      <c r="Q111" s="257">
        <v>80</v>
      </c>
    </row>
    <row r="112" spans="2:17">
      <c r="B112" s="434"/>
      <c r="C112" s="404">
        <f t="shared" si="1"/>
        <v>65</v>
      </c>
      <c r="D112" t="s">
        <v>465</v>
      </c>
      <c r="E112" s="388" t="s">
        <v>4</v>
      </c>
      <c r="F112" t="s">
        <v>46</v>
      </c>
      <c r="G112" s="356"/>
      <c r="L112">
        <v>78</v>
      </c>
      <c r="N112" s="302"/>
      <c r="O112">
        <v>78</v>
      </c>
      <c r="P112">
        <v>1</v>
      </c>
      <c r="Q112" s="257">
        <v>78</v>
      </c>
    </row>
    <row r="113" spans="2:17">
      <c r="B113" s="434"/>
      <c r="C113" s="404">
        <f t="shared" ref="C113:C123" si="2">RANK(O113,$O$48:$O$123)</f>
        <v>65</v>
      </c>
      <c r="D113" t="s">
        <v>368</v>
      </c>
      <c r="E113" s="388" t="s">
        <v>8</v>
      </c>
      <c r="F113" t="s">
        <v>20</v>
      </c>
      <c r="G113" s="356"/>
      <c r="H113">
        <v>78</v>
      </c>
      <c r="N113" s="302"/>
      <c r="O113">
        <v>78</v>
      </c>
      <c r="P113">
        <v>1</v>
      </c>
      <c r="Q113" s="257">
        <v>78</v>
      </c>
    </row>
    <row r="114" spans="2:17">
      <c r="B114" s="434"/>
      <c r="C114" s="404">
        <f t="shared" si="2"/>
        <v>67</v>
      </c>
      <c r="D114" t="s">
        <v>184</v>
      </c>
      <c r="E114" s="388" t="s">
        <v>4</v>
      </c>
      <c r="F114" t="s">
        <v>60</v>
      </c>
      <c r="G114" s="356"/>
      <c r="H114">
        <v>77</v>
      </c>
      <c r="N114" s="302"/>
      <c r="O114">
        <v>77</v>
      </c>
      <c r="P114">
        <v>1</v>
      </c>
      <c r="Q114" s="257">
        <v>77</v>
      </c>
    </row>
    <row r="115" spans="2:17">
      <c r="B115" s="434"/>
      <c r="C115" s="404">
        <f t="shared" si="2"/>
        <v>67</v>
      </c>
      <c r="D115" t="s">
        <v>625</v>
      </c>
      <c r="E115" s="388" t="s">
        <v>10</v>
      </c>
      <c r="F115" t="s">
        <v>46</v>
      </c>
      <c r="G115" s="356"/>
      <c r="L115">
        <v>77</v>
      </c>
      <c r="N115" s="302"/>
      <c r="O115">
        <v>77</v>
      </c>
      <c r="P115">
        <v>1</v>
      </c>
      <c r="Q115" s="257">
        <v>77</v>
      </c>
    </row>
    <row r="116" spans="2:17">
      <c r="B116" s="434"/>
      <c r="C116" s="404">
        <f t="shared" si="2"/>
        <v>69</v>
      </c>
      <c r="D116" t="s">
        <v>131</v>
      </c>
      <c r="E116" s="388" t="s">
        <v>8</v>
      </c>
      <c r="F116" t="s">
        <v>340</v>
      </c>
      <c r="G116" s="356"/>
      <c r="H116">
        <v>75</v>
      </c>
      <c r="N116" s="302"/>
      <c r="O116">
        <v>75</v>
      </c>
      <c r="P116">
        <v>1</v>
      </c>
      <c r="Q116" s="257">
        <v>75</v>
      </c>
    </row>
    <row r="117" spans="2:17">
      <c r="B117" s="434"/>
      <c r="C117" s="404">
        <f t="shared" si="2"/>
        <v>70</v>
      </c>
      <c r="D117" t="s">
        <v>376</v>
      </c>
      <c r="E117" s="388" t="s">
        <v>8</v>
      </c>
      <c r="F117" t="s">
        <v>20</v>
      </c>
      <c r="G117" s="356"/>
      <c r="H117">
        <v>73</v>
      </c>
      <c r="N117" s="302"/>
      <c r="O117">
        <v>73</v>
      </c>
      <c r="P117">
        <v>1</v>
      </c>
      <c r="Q117" s="257">
        <v>73</v>
      </c>
    </row>
    <row r="118" spans="2:17">
      <c r="B118" s="434"/>
      <c r="C118" s="404" t="e">
        <f t="shared" si="2"/>
        <v>#N/A</v>
      </c>
      <c r="E118" s="388"/>
      <c r="G118" s="356"/>
      <c r="N118" s="302"/>
      <c r="Q118" s="257"/>
    </row>
    <row r="119" spans="2:17">
      <c r="B119" s="434"/>
      <c r="C119" s="404" t="e">
        <f t="shared" si="2"/>
        <v>#N/A</v>
      </c>
      <c r="E119" s="388"/>
      <c r="G119" s="356"/>
      <c r="N119" s="302"/>
      <c r="Q119" s="257"/>
    </row>
    <row r="120" spans="2:17">
      <c r="B120" s="434"/>
      <c r="C120" s="404" t="e">
        <f t="shared" si="2"/>
        <v>#N/A</v>
      </c>
      <c r="E120" s="388"/>
      <c r="G120" s="356"/>
      <c r="N120" s="302"/>
      <c r="Q120" s="257"/>
    </row>
    <row r="121" spans="2:17">
      <c r="B121" s="434"/>
      <c r="C121" s="404" t="e">
        <f t="shared" si="2"/>
        <v>#N/A</v>
      </c>
      <c r="E121" s="388"/>
      <c r="G121" s="356"/>
      <c r="N121" s="302"/>
      <c r="Q121" s="257"/>
    </row>
    <row r="122" spans="2:17">
      <c r="B122" s="434"/>
      <c r="C122" s="404" t="e">
        <f t="shared" si="2"/>
        <v>#N/A</v>
      </c>
      <c r="E122" s="388"/>
      <c r="G122" s="356"/>
      <c r="N122" s="302"/>
      <c r="Q122" s="257"/>
    </row>
    <row r="123" spans="2:17">
      <c r="B123" s="434"/>
      <c r="C123" s="404" t="e">
        <f t="shared" si="2"/>
        <v>#N/A</v>
      </c>
      <c r="E123" s="388"/>
      <c r="G123" s="356"/>
      <c r="N123" s="302"/>
      <c r="Q123" s="257"/>
    </row>
    <row r="124" spans="2:17">
      <c r="B124" s="1"/>
      <c r="E124" s="388"/>
      <c r="G124" s="356"/>
      <c r="N124" s="302"/>
    </row>
    <row r="125" spans="2:17" ht="150">
      <c r="B125" s="431"/>
      <c r="C125" s="432"/>
      <c r="D125" s="376" t="s">
        <v>1</v>
      </c>
      <c r="E125" s="433" t="s">
        <v>2</v>
      </c>
      <c r="F125" s="376" t="s">
        <v>108</v>
      </c>
      <c r="G125" s="435" t="s">
        <v>293</v>
      </c>
      <c r="H125" s="378" t="s">
        <v>360</v>
      </c>
      <c r="I125" s="378" t="s">
        <v>468</v>
      </c>
      <c r="J125" s="378" t="s">
        <v>469</v>
      </c>
      <c r="K125" s="378" t="s">
        <v>547</v>
      </c>
      <c r="L125" s="378" t="str">
        <f>L1</f>
        <v>Faulds Brow (BL)</v>
      </c>
      <c r="M125" s="378" t="str">
        <f>M1</f>
        <v>Latrigg &amp; Greta Gorge (WCOC)</v>
      </c>
      <c r="N125" s="378">
        <f>N1</f>
        <v>0</v>
      </c>
      <c r="O125" s="408" t="s">
        <v>85</v>
      </c>
      <c r="P125" s="408" t="s">
        <v>106</v>
      </c>
      <c r="Q125" s="408" t="s">
        <v>107</v>
      </c>
    </row>
    <row r="126" spans="2:17">
      <c r="B126" s="436" t="s">
        <v>43</v>
      </c>
      <c r="C126" s="404">
        <f>RANK(O126,$O$126:$O$243)</f>
        <v>1</v>
      </c>
      <c r="D126" t="s">
        <v>57</v>
      </c>
      <c r="E126" s="388" t="s">
        <v>4</v>
      </c>
      <c r="F126" s="302" t="s">
        <v>18</v>
      </c>
      <c r="G126">
        <v>89</v>
      </c>
      <c r="I126">
        <v>90</v>
      </c>
      <c r="J126">
        <v>92</v>
      </c>
      <c r="K126">
        <v>87</v>
      </c>
      <c r="L126">
        <v>85</v>
      </c>
      <c r="N126" s="302"/>
      <c r="O126">
        <v>443</v>
      </c>
      <c r="P126">
        <v>5</v>
      </c>
      <c r="Q126" s="257">
        <v>88.6</v>
      </c>
    </row>
    <row r="127" spans="2:17">
      <c r="B127" s="436"/>
      <c r="C127" s="404">
        <f t="shared" ref="C127:C190" si="3">RANK(O127,$O$126:$O$243)</f>
        <v>2</v>
      </c>
      <c r="D127" t="s">
        <v>103</v>
      </c>
      <c r="E127" s="388" t="s">
        <v>4</v>
      </c>
      <c r="F127" s="454" t="s">
        <v>35</v>
      </c>
      <c r="G127">
        <v>62</v>
      </c>
      <c r="H127">
        <v>84</v>
      </c>
      <c r="I127">
        <v>91</v>
      </c>
      <c r="J127">
        <v>88</v>
      </c>
      <c r="K127">
        <v>92</v>
      </c>
      <c r="L127">
        <v>75</v>
      </c>
      <c r="N127" s="302"/>
      <c r="O127">
        <v>430</v>
      </c>
      <c r="P127">
        <v>5</v>
      </c>
      <c r="Q127" s="257">
        <v>86</v>
      </c>
    </row>
    <row r="128" spans="2:17">
      <c r="B128" s="436"/>
      <c r="C128" s="404">
        <f t="shared" si="3"/>
        <v>3</v>
      </c>
      <c r="D128" t="s">
        <v>232</v>
      </c>
      <c r="E128" s="388" t="s">
        <v>4</v>
      </c>
      <c r="F128" s="302" t="s">
        <v>38</v>
      </c>
      <c r="G128">
        <v>80</v>
      </c>
      <c r="H128">
        <v>83</v>
      </c>
      <c r="I128">
        <v>84</v>
      </c>
      <c r="J128">
        <v>91</v>
      </c>
      <c r="L128">
        <v>80</v>
      </c>
      <c r="N128" s="302"/>
      <c r="O128">
        <v>418</v>
      </c>
      <c r="P128">
        <v>5</v>
      </c>
      <c r="Q128" s="257">
        <v>83.6</v>
      </c>
    </row>
    <row r="129" spans="2:17">
      <c r="B129" s="436"/>
      <c r="C129" s="404">
        <f t="shared" si="3"/>
        <v>4</v>
      </c>
      <c r="D129" t="s">
        <v>394</v>
      </c>
      <c r="E129" s="388" t="s">
        <v>4</v>
      </c>
      <c r="F129" s="302" t="s">
        <v>39</v>
      </c>
      <c r="H129">
        <v>87</v>
      </c>
      <c r="I129">
        <v>82</v>
      </c>
      <c r="J129">
        <v>86</v>
      </c>
      <c r="K129">
        <v>79</v>
      </c>
      <c r="L129">
        <v>83</v>
      </c>
      <c r="N129" s="302"/>
      <c r="O129">
        <v>417</v>
      </c>
      <c r="P129">
        <v>5</v>
      </c>
      <c r="Q129" s="257">
        <v>83.4</v>
      </c>
    </row>
    <row r="130" spans="2:17">
      <c r="B130" s="436"/>
      <c r="C130" s="404">
        <f t="shared" si="3"/>
        <v>5</v>
      </c>
      <c r="D130" t="s">
        <v>143</v>
      </c>
      <c r="E130" s="388" t="s">
        <v>4</v>
      </c>
      <c r="F130" s="302" t="s">
        <v>55</v>
      </c>
      <c r="G130">
        <v>82</v>
      </c>
      <c r="H130">
        <v>75</v>
      </c>
      <c r="I130">
        <v>88</v>
      </c>
      <c r="J130">
        <v>77</v>
      </c>
      <c r="L130">
        <v>77</v>
      </c>
      <c r="N130" s="302"/>
      <c r="O130">
        <v>399</v>
      </c>
      <c r="P130">
        <v>5</v>
      </c>
      <c r="Q130" s="257">
        <v>79.8</v>
      </c>
    </row>
    <row r="131" spans="2:17">
      <c r="B131" s="436"/>
      <c r="C131" s="404">
        <f t="shared" si="3"/>
        <v>6</v>
      </c>
      <c r="D131" t="s">
        <v>234</v>
      </c>
      <c r="E131" s="388" t="s">
        <v>4</v>
      </c>
      <c r="F131" s="302" t="s">
        <v>62</v>
      </c>
      <c r="G131">
        <v>97</v>
      </c>
      <c r="I131">
        <v>96</v>
      </c>
      <c r="J131">
        <v>98</v>
      </c>
      <c r="L131">
        <v>99</v>
      </c>
      <c r="N131" s="302"/>
      <c r="O131">
        <v>390</v>
      </c>
      <c r="P131">
        <v>4</v>
      </c>
      <c r="Q131" s="257">
        <v>97.5</v>
      </c>
    </row>
    <row r="132" spans="2:17">
      <c r="B132" s="436"/>
      <c r="C132" s="404">
        <f t="shared" si="3"/>
        <v>7</v>
      </c>
      <c r="D132" t="s">
        <v>141</v>
      </c>
      <c r="E132" s="388" t="s">
        <v>4</v>
      </c>
      <c r="F132" s="302" t="s">
        <v>64</v>
      </c>
      <c r="G132">
        <v>93</v>
      </c>
      <c r="H132">
        <v>93</v>
      </c>
      <c r="I132">
        <v>95</v>
      </c>
      <c r="L132">
        <v>95</v>
      </c>
      <c r="N132" s="302"/>
      <c r="O132">
        <v>376</v>
      </c>
      <c r="P132">
        <v>4</v>
      </c>
      <c r="Q132" s="257">
        <v>94</v>
      </c>
    </row>
    <row r="133" spans="2:17">
      <c r="B133" s="436"/>
      <c r="C133" s="404">
        <f t="shared" si="3"/>
        <v>8</v>
      </c>
      <c r="D133" t="s">
        <v>28</v>
      </c>
      <c r="E133" s="388" t="s">
        <v>4</v>
      </c>
      <c r="F133" s="302" t="s">
        <v>18</v>
      </c>
      <c r="G133">
        <v>92</v>
      </c>
      <c r="H133">
        <v>96</v>
      </c>
      <c r="J133">
        <v>96</v>
      </c>
      <c r="L133">
        <v>90</v>
      </c>
      <c r="N133" s="302"/>
      <c r="O133">
        <v>374</v>
      </c>
      <c r="P133">
        <v>4</v>
      </c>
      <c r="Q133" s="257">
        <v>93.5</v>
      </c>
    </row>
    <row r="134" spans="2:17">
      <c r="B134" s="436"/>
      <c r="C134" s="404">
        <f t="shared" si="3"/>
        <v>9</v>
      </c>
      <c r="D134" t="s">
        <v>439</v>
      </c>
      <c r="E134" s="388" t="s">
        <v>8</v>
      </c>
      <c r="F134" s="302" t="s">
        <v>38</v>
      </c>
      <c r="I134">
        <v>92</v>
      </c>
      <c r="J134">
        <v>97</v>
      </c>
      <c r="K134">
        <v>78</v>
      </c>
      <c r="L134">
        <v>78</v>
      </c>
      <c r="N134" s="302"/>
      <c r="O134">
        <v>345</v>
      </c>
      <c r="P134">
        <v>4</v>
      </c>
      <c r="Q134" s="257">
        <v>86.25</v>
      </c>
    </row>
    <row r="135" spans="2:17">
      <c r="B135" s="436"/>
      <c r="C135" s="404">
        <f t="shared" si="3"/>
        <v>10</v>
      </c>
      <c r="D135" t="s">
        <v>410</v>
      </c>
      <c r="E135" s="388" t="s">
        <v>4</v>
      </c>
      <c r="F135" s="302" t="s">
        <v>22</v>
      </c>
      <c r="H135">
        <v>76</v>
      </c>
      <c r="I135">
        <v>80</v>
      </c>
      <c r="J135">
        <v>84</v>
      </c>
      <c r="L135">
        <v>84</v>
      </c>
      <c r="N135" s="302"/>
      <c r="O135">
        <v>324</v>
      </c>
      <c r="P135">
        <v>4</v>
      </c>
      <c r="Q135" s="257">
        <v>81</v>
      </c>
    </row>
    <row r="136" spans="2:17">
      <c r="B136" s="436"/>
      <c r="C136" s="404">
        <f t="shared" si="3"/>
        <v>11</v>
      </c>
      <c r="D136" t="s">
        <v>415</v>
      </c>
      <c r="E136" s="388" t="s">
        <v>8</v>
      </c>
      <c r="F136" s="302" t="s">
        <v>38</v>
      </c>
      <c r="H136">
        <v>71</v>
      </c>
      <c r="J136">
        <v>83</v>
      </c>
      <c r="K136">
        <v>77</v>
      </c>
      <c r="L136">
        <v>82</v>
      </c>
      <c r="N136" s="302"/>
      <c r="O136">
        <v>313</v>
      </c>
      <c r="P136">
        <v>4</v>
      </c>
      <c r="Q136" s="257">
        <v>78.25</v>
      </c>
    </row>
    <row r="137" spans="2:17">
      <c r="B137" s="436"/>
      <c r="C137" s="404">
        <f t="shared" si="3"/>
        <v>12</v>
      </c>
      <c r="D137" t="s">
        <v>95</v>
      </c>
      <c r="E137" s="388" t="s">
        <v>10</v>
      </c>
      <c r="F137" s="302" t="s">
        <v>32</v>
      </c>
      <c r="G137">
        <v>65</v>
      </c>
      <c r="H137">
        <v>70</v>
      </c>
      <c r="J137">
        <v>80</v>
      </c>
      <c r="L137">
        <v>70</v>
      </c>
      <c r="N137" s="302"/>
      <c r="O137">
        <v>285</v>
      </c>
      <c r="P137">
        <v>4</v>
      </c>
      <c r="Q137" s="257">
        <v>71.25</v>
      </c>
    </row>
    <row r="138" spans="2:17">
      <c r="B138" s="436"/>
      <c r="C138" s="404">
        <f t="shared" si="3"/>
        <v>13</v>
      </c>
      <c r="D138" t="s">
        <v>41</v>
      </c>
      <c r="E138" s="388" t="s">
        <v>10</v>
      </c>
      <c r="F138" s="302" t="s">
        <v>65</v>
      </c>
      <c r="G138">
        <v>69</v>
      </c>
      <c r="H138">
        <v>72</v>
      </c>
      <c r="J138">
        <v>76</v>
      </c>
      <c r="L138">
        <v>63</v>
      </c>
      <c r="N138" s="302"/>
      <c r="O138">
        <v>280</v>
      </c>
      <c r="P138">
        <v>4</v>
      </c>
      <c r="Q138" s="257">
        <v>70</v>
      </c>
    </row>
    <row r="139" spans="2:17">
      <c r="B139" s="436"/>
      <c r="C139" s="404">
        <f t="shared" si="3"/>
        <v>14</v>
      </c>
      <c r="D139" t="s">
        <v>49</v>
      </c>
      <c r="E139" s="388" t="s">
        <v>4</v>
      </c>
      <c r="F139" s="302" t="s">
        <v>18</v>
      </c>
      <c r="G139">
        <v>90</v>
      </c>
      <c r="K139">
        <v>98</v>
      </c>
      <c r="L139">
        <v>87</v>
      </c>
      <c r="N139" s="302"/>
      <c r="O139">
        <v>275</v>
      </c>
      <c r="P139">
        <v>3</v>
      </c>
      <c r="Q139" s="257">
        <v>91.666666666666671</v>
      </c>
    </row>
    <row r="140" spans="2:17">
      <c r="B140" s="436"/>
      <c r="C140" s="404">
        <f t="shared" si="3"/>
        <v>15</v>
      </c>
      <c r="D140" t="s">
        <v>160</v>
      </c>
      <c r="E140" s="388" t="s">
        <v>4</v>
      </c>
      <c r="F140" s="302" t="s">
        <v>19</v>
      </c>
      <c r="G140">
        <v>95</v>
      </c>
      <c r="H140">
        <v>90</v>
      </c>
      <c r="J140">
        <v>87</v>
      </c>
      <c r="N140" s="302"/>
      <c r="O140">
        <v>272</v>
      </c>
      <c r="P140">
        <v>3</v>
      </c>
      <c r="Q140" s="257">
        <v>90.666666666666671</v>
      </c>
    </row>
    <row r="141" spans="2:17">
      <c r="B141" s="436"/>
      <c r="C141" s="404">
        <f t="shared" si="3"/>
        <v>16</v>
      </c>
      <c r="D141" t="s">
        <v>455</v>
      </c>
      <c r="E141" s="388" t="s">
        <v>4</v>
      </c>
      <c r="F141" s="302" t="s">
        <v>35</v>
      </c>
      <c r="I141">
        <v>89</v>
      </c>
      <c r="J141">
        <v>90</v>
      </c>
      <c r="L141">
        <v>86</v>
      </c>
      <c r="N141" s="302"/>
      <c r="O141">
        <v>265</v>
      </c>
      <c r="P141">
        <v>3</v>
      </c>
      <c r="Q141" s="257">
        <v>88.333333333333329</v>
      </c>
    </row>
    <row r="142" spans="2:17">
      <c r="B142" s="436"/>
      <c r="C142" s="404">
        <f t="shared" si="3"/>
        <v>17</v>
      </c>
      <c r="D142" t="s">
        <v>124</v>
      </c>
      <c r="E142" s="388" t="s">
        <v>8</v>
      </c>
      <c r="F142" s="302" t="s">
        <v>35</v>
      </c>
      <c r="G142">
        <v>94</v>
      </c>
      <c r="H142">
        <v>78</v>
      </c>
      <c r="L142">
        <v>88</v>
      </c>
      <c r="N142" s="302"/>
      <c r="O142">
        <v>260</v>
      </c>
      <c r="P142">
        <v>3</v>
      </c>
      <c r="Q142" s="257">
        <v>86.666666666666671</v>
      </c>
    </row>
    <row r="143" spans="2:17">
      <c r="B143" s="436"/>
      <c r="C143" s="404">
        <f t="shared" si="3"/>
        <v>18</v>
      </c>
      <c r="D143" t="s">
        <v>458</v>
      </c>
      <c r="E143" s="388" t="s">
        <v>4</v>
      </c>
      <c r="F143" s="302" t="s">
        <v>55</v>
      </c>
      <c r="I143">
        <v>85</v>
      </c>
      <c r="J143">
        <v>93</v>
      </c>
      <c r="L143">
        <v>79</v>
      </c>
      <c r="N143" s="302"/>
      <c r="O143">
        <v>257</v>
      </c>
      <c r="P143">
        <v>3</v>
      </c>
      <c r="Q143" s="257">
        <v>85.666666666666671</v>
      </c>
    </row>
    <row r="144" spans="2:17">
      <c r="B144" s="436"/>
      <c r="C144" s="404">
        <f t="shared" si="3"/>
        <v>19</v>
      </c>
      <c r="D144" t="s">
        <v>176</v>
      </c>
      <c r="E144" s="388" t="s">
        <v>4</v>
      </c>
      <c r="F144" s="302" t="s">
        <v>15</v>
      </c>
      <c r="G144">
        <v>77</v>
      </c>
      <c r="I144">
        <v>87</v>
      </c>
      <c r="J144">
        <v>85</v>
      </c>
      <c r="N144" s="302"/>
      <c r="O144">
        <v>249</v>
      </c>
      <c r="P144">
        <v>3</v>
      </c>
      <c r="Q144" s="257">
        <v>83</v>
      </c>
    </row>
    <row r="145" spans="2:17">
      <c r="B145" s="436"/>
      <c r="C145" s="404">
        <f t="shared" si="3"/>
        <v>20</v>
      </c>
      <c r="D145" t="s">
        <v>460</v>
      </c>
      <c r="E145" s="388" t="s">
        <v>4</v>
      </c>
      <c r="F145" s="302" t="s">
        <v>35</v>
      </c>
      <c r="I145">
        <v>79</v>
      </c>
      <c r="K145">
        <v>88</v>
      </c>
      <c r="L145">
        <v>72</v>
      </c>
      <c r="N145" s="302"/>
      <c r="O145">
        <v>239</v>
      </c>
      <c r="P145">
        <v>3</v>
      </c>
      <c r="Q145" s="257">
        <v>79.666666666666671</v>
      </c>
    </row>
    <row r="146" spans="2:17">
      <c r="B146" s="436"/>
      <c r="C146" s="404">
        <f t="shared" si="3"/>
        <v>21</v>
      </c>
      <c r="D146" t="s">
        <v>56</v>
      </c>
      <c r="E146" s="388" t="s">
        <v>10</v>
      </c>
      <c r="F146" s="302" t="s">
        <v>32</v>
      </c>
      <c r="G146">
        <v>71</v>
      </c>
      <c r="H146">
        <v>74</v>
      </c>
      <c r="L146">
        <v>68</v>
      </c>
      <c r="N146" s="302"/>
      <c r="O146">
        <v>213</v>
      </c>
      <c r="P146">
        <v>3</v>
      </c>
      <c r="Q146" s="257">
        <v>71</v>
      </c>
    </row>
    <row r="147" spans="2:17">
      <c r="B147" s="436"/>
      <c r="C147" s="404">
        <f t="shared" si="3"/>
        <v>22</v>
      </c>
      <c r="D147" t="s">
        <v>92</v>
      </c>
      <c r="E147" s="388" t="s">
        <v>10</v>
      </c>
      <c r="F147" s="302" t="s">
        <v>55</v>
      </c>
      <c r="G147">
        <v>60</v>
      </c>
      <c r="J147">
        <v>75</v>
      </c>
      <c r="L147">
        <v>67</v>
      </c>
      <c r="N147" s="302"/>
      <c r="O147">
        <v>202</v>
      </c>
      <c r="P147">
        <v>3</v>
      </c>
      <c r="Q147" s="257">
        <v>67.333333333333329</v>
      </c>
    </row>
    <row r="148" spans="2:17">
      <c r="B148" s="436"/>
      <c r="C148" s="404">
        <f t="shared" si="3"/>
        <v>23</v>
      </c>
      <c r="D148" t="s">
        <v>139</v>
      </c>
      <c r="E148" s="388" t="s">
        <v>8</v>
      </c>
      <c r="F148" s="302" t="s">
        <v>46</v>
      </c>
      <c r="G148">
        <v>74</v>
      </c>
      <c r="H148">
        <v>65</v>
      </c>
      <c r="L148">
        <v>60</v>
      </c>
      <c r="N148" s="302"/>
      <c r="O148">
        <v>199</v>
      </c>
      <c r="P148">
        <v>3</v>
      </c>
      <c r="Q148" s="257">
        <v>66.333333333333329</v>
      </c>
    </row>
    <row r="149" spans="2:17">
      <c r="B149" s="436"/>
      <c r="C149" s="404">
        <f t="shared" si="3"/>
        <v>24</v>
      </c>
      <c r="D149" t="s">
        <v>311</v>
      </c>
      <c r="E149" s="388" t="s">
        <v>4</v>
      </c>
      <c r="F149" s="302" t="s">
        <v>26</v>
      </c>
      <c r="J149">
        <v>99</v>
      </c>
      <c r="L149">
        <v>96</v>
      </c>
      <c r="N149" s="302"/>
      <c r="O149">
        <v>195</v>
      </c>
      <c r="P149">
        <v>2</v>
      </c>
      <c r="Q149" s="257">
        <v>97.5</v>
      </c>
    </row>
    <row r="150" spans="2:17">
      <c r="B150" s="436"/>
      <c r="C150" s="404">
        <f t="shared" si="3"/>
        <v>25</v>
      </c>
      <c r="D150" t="s">
        <v>452</v>
      </c>
      <c r="E150" s="388" t="s">
        <v>8</v>
      </c>
      <c r="F150" s="302" t="s">
        <v>62</v>
      </c>
      <c r="I150">
        <v>97</v>
      </c>
      <c r="L150">
        <v>97</v>
      </c>
      <c r="N150" s="302"/>
      <c r="O150">
        <v>194</v>
      </c>
      <c r="P150">
        <v>2</v>
      </c>
      <c r="Q150" s="257">
        <v>97</v>
      </c>
    </row>
    <row r="151" spans="2:17">
      <c r="B151" s="436"/>
      <c r="C151" s="404">
        <f t="shared" si="3"/>
        <v>26</v>
      </c>
      <c r="D151" t="s">
        <v>34</v>
      </c>
      <c r="E151" s="388" t="s">
        <v>10</v>
      </c>
      <c r="F151" s="302" t="s">
        <v>42</v>
      </c>
      <c r="G151">
        <v>99</v>
      </c>
      <c r="L151">
        <v>94</v>
      </c>
      <c r="N151" s="302"/>
      <c r="O151">
        <v>193</v>
      </c>
      <c r="P151">
        <v>2</v>
      </c>
      <c r="Q151" s="257">
        <v>96.5</v>
      </c>
    </row>
    <row r="152" spans="2:17">
      <c r="B152" s="436"/>
      <c r="C152" s="404">
        <f t="shared" si="3"/>
        <v>27</v>
      </c>
      <c r="D152" t="s">
        <v>382</v>
      </c>
      <c r="E152" s="388" t="s">
        <v>8</v>
      </c>
      <c r="F152" s="302" t="s">
        <v>18</v>
      </c>
      <c r="H152">
        <v>97</v>
      </c>
      <c r="J152">
        <v>95</v>
      </c>
      <c r="N152" s="302"/>
      <c r="O152">
        <v>192</v>
      </c>
      <c r="P152">
        <v>2</v>
      </c>
      <c r="Q152" s="257">
        <v>96</v>
      </c>
    </row>
    <row r="153" spans="2:17">
      <c r="B153" s="436"/>
      <c r="C153" s="404">
        <f t="shared" si="3"/>
        <v>28</v>
      </c>
      <c r="D153" t="s">
        <v>144</v>
      </c>
      <c r="E153" s="388" t="s">
        <v>8</v>
      </c>
      <c r="F153" s="302" t="s">
        <v>39</v>
      </c>
      <c r="I153">
        <v>94</v>
      </c>
      <c r="K153">
        <v>97</v>
      </c>
      <c r="N153" s="302"/>
      <c r="O153">
        <v>191</v>
      </c>
      <c r="P153">
        <v>2</v>
      </c>
      <c r="Q153" s="257">
        <v>95.5</v>
      </c>
    </row>
    <row r="154" spans="2:17">
      <c r="B154" s="436"/>
      <c r="C154" s="404">
        <f t="shared" si="3"/>
        <v>29</v>
      </c>
      <c r="D154" t="s">
        <v>44</v>
      </c>
      <c r="E154" s="388" t="s">
        <v>8</v>
      </c>
      <c r="F154" s="302" t="s">
        <v>46</v>
      </c>
      <c r="G154">
        <v>98</v>
      </c>
      <c r="L154">
        <v>91</v>
      </c>
      <c r="N154" s="302"/>
      <c r="O154">
        <v>189</v>
      </c>
      <c r="P154">
        <v>2</v>
      </c>
      <c r="Q154" s="257">
        <v>94.5</v>
      </c>
    </row>
    <row r="155" spans="2:17">
      <c r="B155" s="436"/>
      <c r="C155" s="404">
        <f t="shared" si="3"/>
        <v>30</v>
      </c>
      <c r="D155" t="s">
        <v>385</v>
      </c>
      <c r="E155" s="388" t="s">
        <v>8</v>
      </c>
      <c r="F155" s="302" t="s">
        <v>18</v>
      </c>
      <c r="H155">
        <v>95</v>
      </c>
      <c r="L155">
        <v>92</v>
      </c>
      <c r="N155" s="302"/>
      <c r="O155">
        <v>187</v>
      </c>
      <c r="P155">
        <v>2</v>
      </c>
      <c r="Q155" s="257">
        <v>93.5</v>
      </c>
    </row>
    <row r="156" spans="2:17">
      <c r="B156" s="436"/>
      <c r="C156" s="404">
        <f t="shared" si="3"/>
        <v>31</v>
      </c>
      <c r="D156" t="s">
        <v>395</v>
      </c>
      <c r="E156" s="388" t="s">
        <v>8</v>
      </c>
      <c r="F156" s="302" t="s">
        <v>32</v>
      </c>
      <c r="H156">
        <v>86</v>
      </c>
      <c r="K156">
        <v>96</v>
      </c>
      <c r="N156" s="302"/>
      <c r="O156">
        <v>182</v>
      </c>
      <c r="P156">
        <v>2</v>
      </c>
      <c r="Q156" s="257">
        <v>91</v>
      </c>
    </row>
    <row r="157" spans="2:17">
      <c r="B157" s="436"/>
      <c r="C157" s="404">
        <f t="shared" si="3"/>
        <v>31</v>
      </c>
      <c r="D157" t="s">
        <v>36</v>
      </c>
      <c r="E157" s="388" t="s">
        <v>10</v>
      </c>
      <c r="F157" s="302" t="s">
        <v>46</v>
      </c>
      <c r="G157">
        <v>91</v>
      </c>
      <c r="H157">
        <v>91</v>
      </c>
      <c r="N157" s="302"/>
      <c r="O157">
        <v>182</v>
      </c>
      <c r="P157">
        <v>2</v>
      </c>
      <c r="Q157" s="257">
        <v>91</v>
      </c>
    </row>
    <row r="158" spans="2:17">
      <c r="B158" s="436"/>
      <c r="C158" s="404">
        <f t="shared" si="3"/>
        <v>33</v>
      </c>
      <c r="D158" t="s">
        <v>37</v>
      </c>
      <c r="E158" s="388" t="s">
        <v>4</v>
      </c>
      <c r="F158" s="302" t="s">
        <v>15</v>
      </c>
      <c r="G158">
        <v>88</v>
      </c>
      <c r="L158">
        <v>93</v>
      </c>
      <c r="N158" s="302"/>
      <c r="O158">
        <v>181</v>
      </c>
      <c r="P158">
        <v>2</v>
      </c>
      <c r="Q158" s="257">
        <v>90.5</v>
      </c>
    </row>
    <row r="159" spans="2:17">
      <c r="B159" s="436"/>
      <c r="C159" s="404">
        <f t="shared" si="3"/>
        <v>34</v>
      </c>
      <c r="D159" t="s">
        <v>52</v>
      </c>
      <c r="E159" s="388" t="s">
        <v>4</v>
      </c>
      <c r="F159" s="302" t="s">
        <v>35</v>
      </c>
      <c r="G159">
        <v>86</v>
      </c>
      <c r="K159">
        <v>94</v>
      </c>
      <c r="N159" s="302"/>
      <c r="O159">
        <v>180</v>
      </c>
      <c r="P159">
        <v>2</v>
      </c>
      <c r="Q159" s="257">
        <v>90</v>
      </c>
    </row>
    <row r="160" spans="2:17">
      <c r="B160" s="436"/>
      <c r="C160" s="404">
        <f t="shared" si="3"/>
        <v>35</v>
      </c>
      <c r="D160" t="s">
        <v>239</v>
      </c>
      <c r="E160" s="388" t="s">
        <v>4</v>
      </c>
      <c r="F160" s="302" t="s">
        <v>5</v>
      </c>
      <c r="G160">
        <v>83</v>
      </c>
      <c r="I160">
        <v>93</v>
      </c>
      <c r="N160" s="302"/>
      <c r="O160">
        <v>176</v>
      </c>
      <c r="P160">
        <v>2</v>
      </c>
      <c r="Q160" s="257">
        <v>88</v>
      </c>
    </row>
    <row r="161" spans="2:17">
      <c r="B161" s="436"/>
      <c r="C161" s="404">
        <f t="shared" si="3"/>
        <v>36</v>
      </c>
      <c r="D161" t="s">
        <v>89</v>
      </c>
      <c r="E161" s="388" t="s">
        <v>4</v>
      </c>
      <c r="F161" s="302" t="s">
        <v>46</v>
      </c>
      <c r="G161">
        <v>81</v>
      </c>
      <c r="K161">
        <v>93</v>
      </c>
      <c r="N161" s="302"/>
      <c r="O161">
        <v>174</v>
      </c>
      <c r="P161">
        <v>2</v>
      </c>
      <c r="Q161" s="257">
        <v>87</v>
      </c>
    </row>
    <row r="162" spans="2:17">
      <c r="B162" s="436"/>
      <c r="C162" s="404">
        <f t="shared" si="3"/>
        <v>36</v>
      </c>
      <c r="D162" t="s">
        <v>488</v>
      </c>
      <c r="E162" s="388" t="s">
        <v>8</v>
      </c>
      <c r="F162" s="302" t="s">
        <v>7</v>
      </c>
      <c r="K162">
        <v>76</v>
      </c>
      <c r="L162">
        <v>98</v>
      </c>
      <c r="N162" s="302"/>
      <c r="O162">
        <v>174</v>
      </c>
      <c r="P162">
        <v>2</v>
      </c>
      <c r="Q162" s="257">
        <v>87</v>
      </c>
    </row>
    <row r="163" spans="2:17">
      <c r="B163" s="436"/>
      <c r="C163" s="404">
        <f t="shared" si="3"/>
        <v>38</v>
      </c>
      <c r="D163" t="s">
        <v>388</v>
      </c>
      <c r="E163" s="388" t="s">
        <v>10</v>
      </c>
      <c r="F163" s="302" t="s">
        <v>55</v>
      </c>
      <c r="H163">
        <v>92</v>
      </c>
      <c r="J163">
        <v>81</v>
      </c>
      <c r="N163" s="302"/>
      <c r="O163">
        <v>173</v>
      </c>
      <c r="P163">
        <v>2</v>
      </c>
      <c r="Q163" s="257">
        <v>86.5</v>
      </c>
    </row>
    <row r="164" spans="2:17">
      <c r="B164" s="436"/>
      <c r="C164" s="404">
        <f t="shared" si="3"/>
        <v>39</v>
      </c>
      <c r="D164" t="s">
        <v>166</v>
      </c>
      <c r="E164" s="388" t="s">
        <v>11</v>
      </c>
      <c r="F164" s="302" t="s">
        <v>18</v>
      </c>
      <c r="G164">
        <v>79</v>
      </c>
      <c r="J164">
        <v>89</v>
      </c>
      <c r="N164" s="302"/>
      <c r="O164">
        <v>168</v>
      </c>
      <c r="P164">
        <v>2</v>
      </c>
      <c r="Q164" s="257">
        <v>84</v>
      </c>
    </row>
    <row r="165" spans="2:17">
      <c r="B165" s="436"/>
      <c r="C165" s="404">
        <f t="shared" si="3"/>
        <v>40</v>
      </c>
      <c r="D165" t="s">
        <v>266</v>
      </c>
      <c r="E165" s="388" t="s">
        <v>8</v>
      </c>
      <c r="F165" s="302" t="s">
        <v>122</v>
      </c>
      <c r="G165">
        <v>85</v>
      </c>
      <c r="H165">
        <v>81</v>
      </c>
      <c r="N165" s="302"/>
      <c r="O165">
        <v>166</v>
      </c>
      <c r="P165">
        <v>2</v>
      </c>
      <c r="Q165" s="257">
        <v>83</v>
      </c>
    </row>
    <row r="166" spans="2:17">
      <c r="B166" s="436"/>
      <c r="C166" s="404">
        <f t="shared" si="3"/>
        <v>41</v>
      </c>
      <c r="D166" t="s">
        <v>513</v>
      </c>
      <c r="E166" s="388" t="s">
        <v>8</v>
      </c>
      <c r="F166" s="302" t="s">
        <v>42</v>
      </c>
      <c r="K166">
        <v>91</v>
      </c>
      <c r="L166">
        <v>74</v>
      </c>
      <c r="N166" s="302"/>
      <c r="O166">
        <v>165</v>
      </c>
      <c r="P166">
        <v>2</v>
      </c>
      <c r="Q166" s="257">
        <v>82.5</v>
      </c>
    </row>
    <row r="167" spans="2:17">
      <c r="B167" s="436"/>
      <c r="C167" s="404">
        <f t="shared" si="3"/>
        <v>42</v>
      </c>
      <c r="D167" t="s">
        <v>167</v>
      </c>
      <c r="E167" s="388" t="s">
        <v>11</v>
      </c>
      <c r="F167" s="302" t="s">
        <v>15</v>
      </c>
      <c r="G167">
        <v>75</v>
      </c>
      <c r="J167">
        <v>79</v>
      </c>
      <c r="N167" s="302"/>
      <c r="O167">
        <v>154</v>
      </c>
      <c r="P167">
        <v>2</v>
      </c>
      <c r="Q167" s="257">
        <v>77</v>
      </c>
    </row>
    <row r="168" spans="2:17">
      <c r="B168" s="436"/>
      <c r="C168" s="404">
        <f t="shared" si="3"/>
        <v>43</v>
      </c>
      <c r="D168" t="s">
        <v>435</v>
      </c>
      <c r="E168" s="388" t="s">
        <v>4</v>
      </c>
      <c r="F168" s="302" t="s">
        <v>32</v>
      </c>
      <c r="J168">
        <v>78</v>
      </c>
      <c r="K168">
        <v>75</v>
      </c>
      <c r="N168" s="302"/>
      <c r="O168">
        <v>153</v>
      </c>
      <c r="P168">
        <v>2</v>
      </c>
      <c r="Q168" s="257">
        <v>76.5</v>
      </c>
    </row>
    <row r="169" spans="2:17">
      <c r="B169" s="436"/>
      <c r="C169" s="404">
        <f t="shared" si="3"/>
        <v>44</v>
      </c>
      <c r="D169" t="s">
        <v>174</v>
      </c>
      <c r="E169" s="388" t="s">
        <v>4</v>
      </c>
      <c r="F169" s="302" t="s">
        <v>38</v>
      </c>
      <c r="H169">
        <v>68</v>
      </c>
      <c r="K169">
        <v>84</v>
      </c>
      <c r="N169" s="302"/>
      <c r="O169">
        <v>152</v>
      </c>
      <c r="P169">
        <v>2</v>
      </c>
      <c r="Q169" s="257">
        <v>76</v>
      </c>
    </row>
    <row r="170" spans="2:17">
      <c r="B170" s="436"/>
      <c r="C170" s="404">
        <f t="shared" si="3"/>
        <v>45</v>
      </c>
      <c r="D170" t="s">
        <v>417</v>
      </c>
      <c r="E170" s="388" t="s">
        <v>8</v>
      </c>
      <c r="F170" s="302" t="s">
        <v>32</v>
      </c>
      <c r="H170">
        <v>69</v>
      </c>
      <c r="K170">
        <v>82</v>
      </c>
      <c r="N170" s="302"/>
      <c r="O170">
        <v>151</v>
      </c>
      <c r="P170">
        <v>2</v>
      </c>
      <c r="Q170" s="257">
        <v>75.5</v>
      </c>
    </row>
    <row r="171" spans="2:17">
      <c r="B171" s="436"/>
      <c r="C171" s="404">
        <f t="shared" si="3"/>
        <v>46</v>
      </c>
      <c r="D171" t="s">
        <v>67</v>
      </c>
      <c r="E171" s="388" t="s">
        <v>10</v>
      </c>
      <c r="F171" s="302" t="s">
        <v>15</v>
      </c>
      <c r="G171">
        <v>64</v>
      </c>
      <c r="K171">
        <v>83</v>
      </c>
      <c r="N171" s="302"/>
      <c r="O171">
        <v>147</v>
      </c>
      <c r="P171">
        <v>2</v>
      </c>
      <c r="Q171" s="257">
        <v>73.5</v>
      </c>
    </row>
    <row r="172" spans="2:17">
      <c r="B172" s="436"/>
      <c r="C172" s="404">
        <f t="shared" si="3"/>
        <v>47</v>
      </c>
      <c r="D172" t="s">
        <v>425</v>
      </c>
      <c r="E172" s="388" t="s">
        <v>8</v>
      </c>
      <c r="F172" s="302" t="s">
        <v>35</v>
      </c>
      <c r="H172">
        <v>64</v>
      </c>
      <c r="I172">
        <v>81</v>
      </c>
      <c r="N172" s="302"/>
      <c r="O172">
        <v>145</v>
      </c>
      <c r="P172">
        <v>2</v>
      </c>
      <c r="Q172" s="257">
        <v>72.5</v>
      </c>
    </row>
    <row r="173" spans="2:17">
      <c r="B173" s="436"/>
      <c r="C173" s="404">
        <f t="shared" si="3"/>
        <v>48</v>
      </c>
      <c r="D173" t="s">
        <v>91</v>
      </c>
      <c r="E173" s="388" t="s">
        <v>8</v>
      </c>
      <c r="F173" s="302" t="s">
        <v>46</v>
      </c>
      <c r="G173">
        <v>66</v>
      </c>
      <c r="H173">
        <v>77</v>
      </c>
      <c r="N173" s="302"/>
      <c r="O173">
        <v>143</v>
      </c>
      <c r="P173">
        <v>2</v>
      </c>
      <c r="Q173" s="257">
        <v>71.5</v>
      </c>
    </row>
    <row r="174" spans="2:17">
      <c r="B174" s="436"/>
      <c r="C174" s="404">
        <f t="shared" si="3"/>
        <v>49</v>
      </c>
      <c r="D174" t="s">
        <v>100</v>
      </c>
      <c r="E174" s="388" t="s">
        <v>8</v>
      </c>
      <c r="F174" s="302" t="s">
        <v>55</v>
      </c>
      <c r="G174">
        <v>61</v>
      </c>
      <c r="L174">
        <v>81</v>
      </c>
      <c r="N174" s="302"/>
      <c r="O174">
        <v>142</v>
      </c>
      <c r="P174">
        <v>2</v>
      </c>
      <c r="Q174" s="257">
        <v>71</v>
      </c>
    </row>
    <row r="175" spans="2:17">
      <c r="B175" s="436"/>
      <c r="C175" s="404">
        <f t="shared" si="3"/>
        <v>50</v>
      </c>
      <c r="D175" t="s">
        <v>54</v>
      </c>
      <c r="E175" s="388" t="s">
        <v>10</v>
      </c>
      <c r="F175" s="302" t="s">
        <v>104</v>
      </c>
      <c r="J175">
        <v>74</v>
      </c>
      <c r="L175">
        <v>66</v>
      </c>
      <c r="N175" s="302"/>
      <c r="O175">
        <v>140</v>
      </c>
      <c r="P175">
        <v>2</v>
      </c>
      <c r="Q175" s="257">
        <v>70</v>
      </c>
    </row>
    <row r="176" spans="2:17">
      <c r="B176" s="436"/>
      <c r="C176" s="404">
        <f t="shared" si="3"/>
        <v>51</v>
      </c>
      <c r="D176" t="s">
        <v>522</v>
      </c>
      <c r="E176" s="388" t="s">
        <v>8</v>
      </c>
      <c r="F176" s="302" t="s">
        <v>46</v>
      </c>
      <c r="K176">
        <v>74</v>
      </c>
      <c r="L176">
        <v>58</v>
      </c>
      <c r="N176" s="302"/>
      <c r="O176">
        <v>132</v>
      </c>
      <c r="P176">
        <v>2</v>
      </c>
      <c r="Q176" s="257">
        <v>66</v>
      </c>
    </row>
    <row r="177" spans="2:17">
      <c r="B177" s="436"/>
      <c r="C177" s="404">
        <f t="shared" si="3"/>
        <v>52</v>
      </c>
      <c r="D177" t="s">
        <v>307</v>
      </c>
      <c r="E177" s="388" t="s">
        <v>10</v>
      </c>
      <c r="F177" s="302" t="s">
        <v>7</v>
      </c>
      <c r="G177">
        <v>72</v>
      </c>
      <c r="L177">
        <v>57</v>
      </c>
      <c r="N177" s="302"/>
      <c r="O177">
        <v>129</v>
      </c>
      <c r="P177">
        <v>2</v>
      </c>
      <c r="Q177" s="257">
        <v>64.5</v>
      </c>
    </row>
    <row r="178" spans="2:17">
      <c r="B178" s="436"/>
      <c r="C178" s="404">
        <f t="shared" si="3"/>
        <v>53</v>
      </c>
      <c r="D178" t="s">
        <v>309</v>
      </c>
      <c r="E178" s="388" t="s">
        <v>10</v>
      </c>
      <c r="F178" s="302" t="s">
        <v>46</v>
      </c>
      <c r="G178">
        <v>59</v>
      </c>
      <c r="L178">
        <v>64</v>
      </c>
      <c r="N178" s="302"/>
      <c r="O178">
        <v>123</v>
      </c>
      <c r="P178">
        <v>2</v>
      </c>
      <c r="Q178" s="257">
        <v>61.5</v>
      </c>
    </row>
    <row r="179" spans="2:17">
      <c r="B179" s="436"/>
      <c r="C179" s="404">
        <f t="shared" si="3"/>
        <v>54</v>
      </c>
      <c r="D179" t="s">
        <v>83</v>
      </c>
      <c r="E179" s="388" t="s">
        <v>4</v>
      </c>
      <c r="F179" s="302" t="s">
        <v>26</v>
      </c>
      <c r="I179">
        <v>99</v>
      </c>
      <c r="N179" s="302"/>
      <c r="O179">
        <v>99</v>
      </c>
      <c r="P179">
        <v>1</v>
      </c>
      <c r="Q179" s="257">
        <v>99</v>
      </c>
    </row>
    <row r="180" spans="2:17">
      <c r="B180" s="436"/>
      <c r="C180" s="404">
        <f t="shared" si="3"/>
        <v>54</v>
      </c>
      <c r="D180" t="s">
        <v>173</v>
      </c>
      <c r="E180" s="388" t="s">
        <v>4</v>
      </c>
      <c r="F180" s="302" t="s">
        <v>39</v>
      </c>
      <c r="H180">
        <v>99</v>
      </c>
      <c r="N180" s="302"/>
      <c r="O180">
        <v>99</v>
      </c>
      <c r="P180">
        <v>1</v>
      </c>
      <c r="Q180" s="257">
        <v>99</v>
      </c>
    </row>
    <row r="181" spans="2:17">
      <c r="B181" s="436"/>
      <c r="C181" s="404">
        <f t="shared" si="3"/>
        <v>54</v>
      </c>
      <c r="D181" t="s">
        <v>510</v>
      </c>
      <c r="E181" s="388" t="s">
        <v>8</v>
      </c>
      <c r="F181" s="302" t="s">
        <v>62</v>
      </c>
      <c r="K181">
        <v>99</v>
      </c>
      <c r="N181" s="302"/>
      <c r="O181">
        <v>99</v>
      </c>
      <c r="P181">
        <v>1</v>
      </c>
      <c r="Q181" s="257">
        <v>99</v>
      </c>
    </row>
    <row r="182" spans="2:17">
      <c r="B182" s="436"/>
      <c r="C182" s="404">
        <f t="shared" si="3"/>
        <v>57</v>
      </c>
      <c r="D182" t="s">
        <v>88</v>
      </c>
      <c r="E182" s="388" t="s">
        <v>4</v>
      </c>
      <c r="F182" s="302" t="s">
        <v>18</v>
      </c>
      <c r="I182">
        <v>98</v>
      </c>
      <c r="N182" s="302"/>
      <c r="O182">
        <v>98</v>
      </c>
      <c r="P182">
        <v>1</v>
      </c>
      <c r="Q182" s="257">
        <v>98</v>
      </c>
    </row>
    <row r="183" spans="2:17">
      <c r="B183" s="436"/>
      <c r="C183" s="404">
        <f t="shared" si="3"/>
        <v>57</v>
      </c>
      <c r="D183" t="s">
        <v>380</v>
      </c>
      <c r="E183" s="388" t="s">
        <v>10</v>
      </c>
      <c r="F183" s="302" t="s">
        <v>15</v>
      </c>
      <c r="H183">
        <v>98</v>
      </c>
      <c r="N183" s="302"/>
      <c r="O183">
        <v>98</v>
      </c>
      <c r="P183">
        <v>1</v>
      </c>
      <c r="Q183" s="257">
        <v>98</v>
      </c>
    </row>
    <row r="184" spans="2:17">
      <c r="B184" s="436"/>
      <c r="C184" s="404">
        <f t="shared" si="3"/>
        <v>59</v>
      </c>
      <c r="D184" t="s">
        <v>304</v>
      </c>
      <c r="E184" s="388" t="s">
        <v>10</v>
      </c>
      <c r="F184" s="302" t="s">
        <v>42</v>
      </c>
      <c r="G184">
        <v>96</v>
      </c>
      <c r="N184" s="302"/>
      <c r="O184">
        <v>96</v>
      </c>
      <c r="P184">
        <v>1</v>
      </c>
      <c r="Q184" s="257">
        <v>96</v>
      </c>
    </row>
    <row r="185" spans="2:17">
      <c r="B185" s="436"/>
      <c r="C185" s="404">
        <f t="shared" si="3"/>
        <v>60</v>
      </c>
      <c r="D185" t="s">
        <v>511</v>
      </c>
      <c r="E185" s="388" t="s">
        <v>11</v>
      </c>
      <c r="F185" s="302" t="s">
        <v>18</v>
      </c>
      <c r="K185">
        <v>95</v>
      </c>
      <c r="N185" s="302"/>
      <c r="O185">
        <v>95</v>
      </c>
      <c r="P185">
        <v>1</v>
      </c>
      <c r="Q185" s="257">
        <v>95</v>
      </c>
    </row>
    <row r="186" spans="2:17">
      <c r="B186" s="436"/>
      <c r="C186" s="404">
        <f t="shared" si="3"/>
        <v>61</v>
      </c>
      <c r="D186" t="s">
        <v>114</v>
      </c>
      <c r="E186" s="388" t="s">
        <v>4</v>
      </c>
      <c r="F186" s="302" t="s">
        <v>15</v>
      </c>
      <c r="J186">
        <v>94</v>
      </c>
      <c r="N186" s="302"/>
      <c r="O186">
        <v>94</v>
      </c>
      <c r="P186">
        <v>1</v>
      </c>
      <c r="Q186" s="257">
        <v>94</v>
      </c>
    </row>
    <row r="187" spans="2:17">
      <c r="B187" s="436"/>
      <c r="C187" s="404">
        <f t="shared" si="3"/>
        <v>61</v>
      </c>
      <c r="D187" t="s">
        <v>386</v>
      </c>
      <c r="E187" s="388" t="s">
        <v>8</v>
      </c>
      <c r="F187" s="302" t="s">
        <v>60</v>
      </c>
      <c r="H187">
        <v>94</v>
      </c>
      <c r="N187" s="302"/>
      <c r="O187">
        <v>94</v>
      </c>
      <c r="P187">
        <v>1</v>
      </c>
      <c r="Q187" s="257">
        <v>94</v>
      </c>
    </row>
    <row r="188" spans="2:17">
      <c r="B188" s="436"/>
      <c r="C188" s="404">
        <f t="shared" si="3"/>
        <v>63</v>
      </c>
      <c r="D188" t="s">
        <v>514</v>
      </c>
      <c r="E188" s="388" t="s">
        <v>8</v>
      </c>
      <c r="F188" s="302" t="s">
        <v>18</v>
      </c>
      <c r="K188">
        <v>90</v>
      </c>
      <c r="N188" s="302"/>
      <c r="O188">
        <v>90</v>
      </c>
      <c r="P188">
        <v>1</v>
      </c>
      <c r="Q188" s="257">
        <v>90</v>
      </c>
    </row>
    <row r="189" spans="2:17">
      <c r="B189" s="436"/>
      <c r="C189" s="404">
        <f t="shared" si="3"/>
        <v>64</v>
      </c>
      <c r="D189" t="s">
        <v>579</v>
      </c>
      <c r="E189" s="388" t="s">
        <v>4</v>
      </c>
      <c r="F189" s="302" t="s">
        <v>39</v>
      </c>
      <c r="L189">
        <v>89</v>
      </c>
      <c r="N189" s="302"/>
      <c r="O189">
        <v>89</v>
      </c>
      <c r="P189">
        <v>1</v>
      </c>
      <c r="Q189" s="257">
        <v>89</v>
      </c>
    </row>
    <row r="190" spans="2:17">
      <c r="B190" s="436"/>
      <c r="C190" s="404">
        <f t="shared" si="3"/>
        <v>64</v>
      </c>
      <c r="D190" t="s">
        <v>48</v>
      </c>
      <c r="E190" s="388" t="s">
        <v>11</v>
      </c>
      <c r="F190" s="302" t="s">
        <v>35</v>
      </c>
      <c r="K190">
        <v>89</v>
      </c>
      <c r="N190" s="302"/>
      <c r="O190">
        <v>89</v>
      </c>
      <c r="P190">
        <v>1</v>
      </c>
      <c r="Q190" s="257">
        <v>89</v>
      </c>
    </row>
    <row r="191" spans="2:17">
      <c r="B191" s="436"/>
      <c r="C191" s="404">
        <f t="shared" ref="C191:C242" si="4">RANK(O191,$O$126:$O$243)</f>
        <v>64</v>
      </c>
      <c r="D191" t="s">
        <v>50</v>
      </c>
      <c r="E191" s="388" t="s">
        <v>8</v>
      </c>
      <c r="F191" s="302" t="s">
        <v>35</v>
      </c>
      <c r="H191">
        <v>89</v>
      </c>
      <c r="N191" s="302"/>
      <c r="O191">
        <v>89</v>
      </c>
      <c r="P191">
        <v>1</v>
      </c>
      <c r="Q191">
        <v>89</v>
      </c>
    </row>
    <row r="192" spans="2:17">
      <c r="B192" s="436"/>
      <c r="C192" s="404">
        <f t="shared" si="4"/>
        <v>67</v>
      </c>
      <c r="D192" t="s">
        <v>392</v>
      </c>
      <c r="E192" s="388" t="s">
        <v>8</v>
      </c>
      <c r="F192" s="302" t="s">
        <v>46</v>
      </c>
      <c r="H192">
        <v>88</v>
      </c>
      <c r="N192" s="302"/>
      <c r="O192">
        <v>88</v>
      </c>
      <c r="P192">
        <v>1</v>
      </c>
      <c r="Q192" s="257">
        <v>88</v>
      </c>
    </row>
    <row r="193" spans="2:17">
      <c r="B193" s="436"/>
      <c r="C193" s="404">
        <f t="shared" si="4"/>
        <v>68</v>
      </c>
      <c r="D193" t="s">
        <v>271</v>
      </c>
      <c r="E193" s="388" t="s">
        <v>8</v>
      </c>
      <c r="F193" s="302" t="s">
        <v>55</v>
      </c>
      <c r="G193">
        <v>87</v>
      </c>
      <c r="N193" s="302"/>
      <c r="O193">
        <v>87</v>
      </c>
      <c r="P193">
        <v>1</v>
      </c>
      <c r="Q193" s="257">
        <v>87</v>
      </c>
    </row>
    <row r="194" spans="2:17">
      <c r="B194" s="436"/>
      <c r="C194" s="404">
        <f t="shared" si="4"/>
        <v>69</v>
      </c>
      <c r="D194" t="s">
        <v>515</v>
      </c>
      <c r="E194" s="388" t="s">
        <v>8</v>
      </c>
      <c r="F194" s="302" t="s">
        <v>20</v>
      </c>
      <c r="K194">
        <v>86</v>
      </c>
      <c r="N194" s="302"/>
      <c r="O194">
        <v>86</v>
      </c>
      <c r="P194">
        <v>1</v>
      </c>
      <c r="Q194" s="257">
        <v>86</v>
      </c>
    </row>
    <row r="195" spans="2:17">
      <c r="B195" s="436"/>
      <c r="C195" s="404">
        <f t="shared" si="4"/>
        <v>70</v>
      </c>
      <c r="D195" t="s">
        <v>516</v>
      </c>
      <c r="E195" s="388" t="s">
        <v>8</v>
      </c>
      <c r="F195" s="302" t="s">
        <v>22</v>
      </c>
      <c r="K195">
        <v>85</v>
      </c>
      <c r="N195" s="302"/>
      <c r="O195">
        <v>85</v>
      </c>
      <c r="P195">
        <v>1</v>
      </c>
      <c r="Q195" s="257">
        <v>85</v>
      </c>
    </row>
    <row r="196" spans="2:17">
      <c r="B196" s="436"/>
      <c r="C196" s="404">
        <f t="shared" si="4"/>
        <v>70</v>
      </c>
      <c r="D196" t="s">
        <v>397</v>
      </c>
      <c r="E196" s="388" t="s">
        <v>8</v>
      </c>
      <c r="F196" s="302" t="s">
        <v>32</v>
      </c>
      <c r="H196">
        <v>85</v>
      </c>
      <c r="N196" s="302"/>
      <c r="O196">
        <v>85</v>
      </c>
      <c r="P196">
        <v>1</v>
      </c>
      <c r="Q196" s="257">
        <v>85</v>
      </c>
    </row>
    <row r="197" spans="2:17">
      <c r="B197" s="436"/>
      <c r="C197" s="404">
        <f t="shared" si="4"/>
        <v>72</v>
      </c>
      <c r="D197" t="s">
        <v>40</v>
      </c>
      <c r="E197" s="388" t="s">
        <v>10</v>
      </c>
      <c r="F197" s="302" t="s">
        <v>42</v>
      </c>
      <c r="G197">
        <v>84</v>
      </c>
      <c r="N197" s="302"/>
      <c r="O197">
        <v>84</v>
      </c>
      <c r="P197">
        <v>1</v>
      </c>
      <c r="Q197" s="257">
        <v>84</v>
      </c>
    </row>
    <row r="198" spans="2:17">
      <c r="B198" s="436"/>
      <c r="C198" s="404">
        <f t="shared" si="4"/>
        <v>73</v>
      </c>
      <c r="D198" t="s">
        <v>433</v>
      </c>
      <c r="E198" s="388" t="s">
        <v>10</v>
      </c>
      <c r="F198" s="302" t="s">
        <v>65</v>
      </c>
      <c r="I198">
        <v>83</v>
      </c>
      <c r="N198" s="302"/>
      <c r="O198">
        <v>83</v>
      </c>
      <c r="P198">
        <v>1</v>
      </c>
      <c r="Q198" s="257">
        <v>83</v>
      </c>
    </row>
    <row r="199" spans="2:17">
      <c r="B199" s="436"/>
      <c r="C199" s="404">
        <f t="shared" si="4"/>
        <v>74</v>
      </c>
      <c r="D199" t="s">
        <v>489</v>
      </c>
      <c r="E199" s="388" t="s">
        <v>4</v>
      </c>
      <c r="F199" s="302" t="s">
        <v>32</v>
      </c>
      <c r="J199">
        <v>82</v>
      </c>
      <c r="N199" s="302"/>
      <c r="O199">
        <v>82</v>
      </c>
      <c r="P199">
        <v>1</v>
      </c>
      <c r="Q199" s="257">
        <v>82</v>
      </c>
    </row>
    <row r="200" spans="2:17">
      <c r="B200" s="436"/>
      <c r="C200" s="404">
        <f t="shared" si="4"/>
        <v>74</v>
      </c>
      <c r="D200" t="s">
        <v>258</v>
      </c>
      <c r="E200" s="388" t="s">
        <v>8</v>
      </c>
      <c r="F200" s="302" t="s">
        <v>18</v>
      </c>
      <c r="H200">
        <v>82</v>
      </c>
      <c r="N200" s="302"/>
      <c r="O200">
        <v>82</v>
      </c>
      <c r="P200">
        <v>1</v>
      </c>
      <c r="Q200" s="257">
        <v>82</v>
      </c>
    </row>
    <row r="201" spans="2:17">
      <c r="B201" s="436"/>
      <c r="C201" s="404">
        <f t="shared" si="4"/>
        <v>76</v>
      </c>
      <c r="D201" t="s">
        <v>517</v>
      </c>
      <c r="E201" s="388" t="s">
        <v>10</v>
      </c>
      <c r="F201" s="302" t="s">
        <v>32</v>
      </c>
      <c r="K201">
        <v>81</v>
      </c>
      <c r="N201" s="302"/>
      <c r="O201">
        <v>81</v>
      </c>
      <c r="P201">
        <v>1</v>
      </c>
      <c r="Q201" s="257">
        <v>81</v>
      </c>
    </row>
    <row r="202" spans="2:17">
      <c r="B202" s="436"/>
      <c r="C202" s="404">
        <f t="shared" si="4"/>
        <v>77</v>
      </c>
      <c r="D202" t="s">
        <v>404</v>
      </c>
      <c r="E202" s="388" t="s">
        <v>8</v>
      </c>
      <c r="F202" s="302" t="s">
        <v>5</v>
      </c>
      <c r="H202">
        <v>80</v>
      </c>
      <c r="N202" s="302"/>
      <c r="O202">
        <v>80</v>
      </c>
      <c r="P202">
        <v>1</v>
      </c>
      <c r="Q202" s="257">
        <v>80</v>
      </c>
    </row>
    <row r="203" spans="2:17">
      <c r="B203" s="436"/>
      <c r="C203" s="404">
        <f t="shared" si="4"/>
        <v>77</v>
      </c>
      <c r="D203" t="s">
        <v>518</v>
      </c>
      <c r="E203" s="388" t="s">
        <v>8</v>
      </c>
      <c r="F203" s="302" t="s">
        <v>19</v>
      </c>
      <c r="K203">
        <v>80</v>
      </c>
      <c r="N203" s="302"/>
      <c r="O203">
        <v>80</v>
      </c>
      <c r="P203">
        <v>1</v>
      </c>
      <c r="Q203" s="257">
        <v>80</v>
      </c>
    </row>
    <row r="204" spans="2:17">
      <c r="B204" s="436"/>
      <c r="C204" s="404">
        <f t="shared" si="4"/>
        <v>79</v>
      </c>
      <c r="D204" t="s">
        <v>406</v>
      </c>
      <c r="E204" s="388" t="s">
        <v>8</v>
      </c>
      <c r="F204" s="302" t="s">
        <v>55</v>
      </c>
      <c r="H204">
        <v>79</v>
      </c>
      <c r="N204" s="302"/>
      <c r="O204">
        <v>79</v>
      </c>
      <c r="P204">
        <v>1</v>
      </c>
      <c r="Q204" s="257">
        <v>79</v>
      </c>
    </row>
    <row r="205" spans="2:17">
      <c r="B205" s="436"/>
      <c r="C205" s="404">
        <f t="shared" si="4"/>
        <v>80</v>
      </c>
      <c r="D205" t="s">
        <v>305</v>
      </c>
      <c r="E205" s="388" t="s">
        <v>4</v>
      </c>
      <c r="F205" s="302" t="s">
        <v>18</v>
      </c>
      <c r="G205">
        <v>78</v>
      </c>
      <c r="N205" s="302"/>
      <c r="O205">
        <v>78</v>
      </c>
      <c r="P205">
        <v>1</v>
      </c>
      <c r="Q205" s="257">
        <v>78</v>
      </c>
    </row>
    <row r="206" spans="2:17">
      <c r="B206" s="436"/>
      <c r="C206" s="404">
        <f t="shared" si="4"/>
        <v>81</v>
      </c>
      <c r="D206" t="s">
        <v>179</v>
      </c>
      <c r="E206" s="388" t="s">
        <v>4</v>
      </c>
      <c r="F206" s="302" t="s">
        <v>35</v>
      </c>
      <c r="G206">
        <v>76</v>
      </c>
      <c r="N206" s="302"/>
      <c r="O206">
        <v>76</v>
      </c>
      <c r="P206">
        <v>1</v>
      </c>
      <c r="Q206" s="257">
        <v>76</v>
      </c>
    </row>
    <row r="207" spans="2:17">
      <c r="B207" s="436"/>
      <c r="C207" s="404">
        <f t="shared" si="4"/>
        <v>81</v>
      </c>
      <c r="D207" t="s">
        <v>585</v>
      </c>
      <c r="E207" s="388" t="s">
        <v>8</v>
      </c>
      <c r="F207" s="302" t="s">
        <v>35</v>
      </c>
      <c r="L207">
        <v>76</v>
      </c>
      <c r="N207" s="302"/>
      <c r="O207">
        <v>76</v>
      </c>
      <c r="P207">
        <v>1</v>
      </c>
      <c r="Q207" s="257">
        <v>76</v>
      </c>
    </row>
    <row r="208" spans="2:17">
      <c r="B208" s="436"/>
      <c r="C208" s="404">
        <f t="shared" si="4"/>
        <v>83</v>
      </c>
      <c r="D208" t="s">
        <v>587</v>
      </c>
      <c r="E208" s="388" t="s">
        <v>8</v>
      </c>
      <c r="F208" s="302" t="s">
        <v>19</v>
      </c>
      <c r="L208">
        <v>73</v>
      </c>
      <c r="N208" s="302"/>
      <c r="O208">
        <v>73</v>
      </c>
      <c r="P208">
        <v>1</v>
      </c>
      <c r="Q208" s="257">
        <v>73</v>
      </c>
    </row>
    <row r="209" spans="2:17">
      <c r="B209" s="436"/>
      <c r="C209" s="404">
        <f t="shared" si="4"/>
        <v>83</v>
      </c>
      <c r="D209" t="s">
        <v>413</v>
      </c>
      <c r="E209" s="388" t="s">
        <v>8</v>
      </c>
      <c r="F209" s="302" t="s">
        <v>19</v>
      </c>
      <c r="H209">
        <v>73</v>
      </c>
      <c r="N209" s="302"/>
      <c r="O209">
        <v>73</v>
      </c>
      <c r="P209">
        <v>1</v>
      </c>
      <c r="Q209" s="257">
        <v>73</v>
      </c>
    </row>
    <row r="210" spans="2:17">
      <c r="B210" s="436"/>
      <c r="C210" s="404">
        <f t="shared" si="4"/>
        <v>83</v>
      </c>
      <c r="D210" t="s">
        <v>524</v>
      </c>
      <c r="E210" s="388" t="s">
        <v>8</v>
      </c>
      <c r="F210" s="302" t="s">
        <v>13</v>
      </c>
      <c r="K210">
        <v>73</v>
      </c>
      <c r="N210" s="302"/>
      <c r="O210">
        <v>73</v>
      </c>
      <c r="P210">
        <v>1</v>
      </c>
      <c r="Q210" s="257">
        <v>73</v>
      </c>
    </row>
    <row r="211" spans="2:17">
      <c r="B211" s="436"/>
      <c r="C211" s="404">
        <f t="shared" si="4"/>
        <v>83</v>
      </c>
      <c r="D211" t="s">
        <v>306</v>
      </c>
      <c r="E211" s="388" t="s">
        <v>10</v>
      </c>
      <c r="F211" s="302" t="s">
        <v>42</v>
      </c>
      <c r="G211">
        <v>73</v>
      </c>
      <c r="N211" s="302"/>
      <c r="O211">
        <v>73</v>
      </c>
      <c r="P211">
        <v>1</v>
      </c>
      <c r="Q211" s="257">
        <v>73</v>
      </c>
    </row>
    <row r="212" spans="2:17">
      <c r="B212" s="436"/>
      <c r="C212" s="404">
        <f t="shared" si="4"/>
        <v>87</v>
      </c>
      <c r="D212" t="s">
        <v>589</v>
      </c>
      <c r="E212" s="388" t="s">
        <v>8</v>
      </c>
      <c r="F212" s="302" t="s">
        <v>42</v>
      </c>
      <c r="L212">
        <v>71</v>
      </c>
      <c r="N212" s="302"/>
      <c r="O212">
        <v>71</v>
      </c>
      <c r="P212">
        <v>1</v>
      </c>
      <c r="Q212" s="257">
        <v>71</v>
      </c>
    </row>
    <row r="213" spans="2:17">
      <c r="B213" s="436"/>
      <c r="C213" s="404">
        <f t="shared" si="4"/>
        <v>88</v>
      </c>
      <c r="D213" t="s">
        <v>161</v>
      </c>
      <c r="E213" s="388" t="s">
        <v>4</v>
      </c>
      <c r="F213" s="302" t="s">
        <v>15</v>
      </c>
      <c r="G213">
        <v>70</v>
      </c>
      <c r="N213" s="302"/>
      <c r="O213">
        <v>70</v>
      </c>
      <c r="P213">
        <v>1</v>
      </c>
      <c r="Q213" s="257">
        <v>70</v>
      </c>
    </row>
    <row r="214" spans="2:17">
      <c r="B214" s="436"/>
      <c r="C214" s="404">
        <f t="shared" si="4"/>
        <v>89</v>
      </c>
      <c r="D214" t="s">
        <v>593</v>
      </c>
      <c r="E214" s="388" t="s">
        <v>4</v>
      </c>
      <c r="F214" s="302" t="s">
        <v>35</v>
      </c>
      <c r="L214">
        <v>69</v>
      </c>
      <c r="N214" s="302"/>
      <c r="O214">
        <v>69</v>
      </c>
      <c r="P214">
        <v>1</v>
      </c>
      <c r="Q214" s="257">
        <v>69</v>
      </c>
    </row>
    <row r="215" spans="2:17">
      <c r="B215" s="436"/>
      <c r="C215" s="404">
        <f t="shared" si="4"/>
        <v>90</v>
      </c>
      <c r="D215" t="s">
        <v>265</v>
      </c>
      <c r="E215" s="388" t="s">
        <v>8</v>
      </c>
      <c r="F215" s="302" t="s">
        <v>32</v>
      </c>
      <c r="G215">
        <v>68</v>
      </c>
      <c r="N215" s="302"/>
      <c r="O215">
        <v>68</v>
      </c>
      <c r="P215">
        <v>1</v>
      </c>
      <c r="Q215" s="257">
        <v>68</v>
      </c>
    </row>
    <row r="216" spans="2:17">
      <c r="B216" s="436"/>
      <c r="C216" s="404">
        <f t="shared" si="4"/>
        <v>91</v>
      </c>
      <c r="D216" t="s">
        <v>420</v>
      </c>
      <c r="E216" s="388" t="s">
        <v>8</v>
      </c>
      <c r="F216" s="302" t="s">
        <v>65</v>
      </c>
      <c r="H216">
        <v>67</v>
      </c>
      <c r="N216" s="302"/>
      <c r="O216">
        <v>67</v>
      </c>
      <c r="P216">
        <v>1</v>
      </c>
      <c r="Q216" s="257">
        <v>67</v>
      </c>
    </row>
    <row r="217" spans="2:17">
      <c r="B217" s="436"/>
      <c r="C217" s="404">
        <f t="shared" si="4"/>
        <v>92</v>
      </c>
      <c r="D217" t="s">
        <v>422</v>
      </c>
      <c r="E217" s="388" t="s">
        <v>8</v>
      </c>
      <c r="F217" s="302" t="s">
        <v>20</v>
      </c>
      <c r="H217">
        <v>66</v>
      </c>
      <c r="N217" s="302"/>
      <c r="O217">
        <v>66</v>
      </c>
      <c r="P217">
        <v>1</v>
      </c>
      <c r="Q217" s="257">
        <v>66</v>
      </c>
    </row>
    <row r="218" spans="2:17">
      <c r="B218" s="436"/>
      <c r="C218" s="404">
        <f t="shared" si="4"/>
        <v>93</v>
      </c>
      <c r="D218" t="s">
        <v>596</v>
      </c>
      <c r="E218" s="388" t="s">
        <v>10</v>
      </c>
      <c r="F218" s="302" t="s">
        <v>39</v>
      </c>
      <c r="L218">
        <v>65</v>
      </c>
      <c r="N218" s="302"/>
      <c r="O218">
        <v>65</v>
      </c>
      <c r="P218">
        <v>1</v>
      </c>
      <c r="Q218" s="257">
        <v>65</v>
      </c>
    </row>
    <row r="219" spans="2:17">
      <c r="B219" s="436"/>
      <c r="C219" s="404">
        <f t="shared" si="4"/>
        <v>94</v>
      </c>
      <c r="D219" t="s">
        <v>249</v>
      </c>
      <c r="E219" s="388" t="s">
        <v>4</v>
      </c>
      <c r="F219" s="302" t="s">
        <v>39</v>
      </c>
      <c r="G219">
        <v>63</v>
      </c>
      <c r="N219" s="302"/>
      <c r="O219">
        <v>63</v>
      </c>
      <c r="P219">
        <v>1</v>
      </c>
      <c r="Q219" s="257">
        <v>63</v>
      </c>
    </row>
    <row r="220" spans="2:17">
      <c r="B220" s="436"/>
      <c r="C220" s="404">
        <f t="shared" si="4"/>
        <v>94</v>
      </c>
      <c r="D220" t="s">
        <v>427</v>
      </c>
      <c r="E220" s="388" t="s">
        <v>8</v>
      </c>
      <c r="F220" s="302" t="s">
        <v>35</v>
      </c>
      <c r="H220">
        <v>63</v>
      </c>
      <c r="N220" s="302"/>
      <c r="O220">
        <v>63</v>
      </c>
      <c r="P220">
        <v>1</v>
      </c>
      <c r="Q220" s="257">
        <v>63</v>
      </c>
    </row>
    <row r="221" spans="2:17">
      <c r="B221" s="436"/>
      <c r="C221" s="404">
        <f t="shared" si="4"/>
        <v>96</v>
      </c>
      <c r="D221" t="s">
        <v>601</v>
      </c>
      <c r="E221" s="388" t="s">
        <v>8</v>
      </c>
      <c r="F221" s="302" t="s">
        <v>46</v>
      </c>
      <c r="L221">
        <v>62</v>
      </c>
      <c r="N221" s="302"/>
      <c r="O221">
        <v>62</v>
      </c>
      <c r="P221">
        <v>1</v>
      </c>
      <c r="Q221" s="257">
        <v>62</v>
      </c>
    </row>
    <row r="222" spans="2:17">
      <c r="B222" s="436"/>
      <c r="C222" s="404">
        <f t="shared" si="4"/>
        <v>96</v>
      </c>
      <c r="D222" t="s">
        <v>429</v>
      </c>
      <c r="E222" s="388" t="s">
        <v>8</v>
      </c>
      <c r="F222" s="302" t="s">
        <v>19</v>
      </c>
      <c r="H222">
        <v>62</v>
      </c>
      <c r="N222" s="302"/>
      <c r="O222">
        <v>62</v>
      </c>
      <c r="P222">
        <v>1</v>
      </c>
      <c r="Q222" s="257">
        <v>62</v>
      </c>
    </row>
    <row r="223" spans="2:17">
      <c r="B223" s="436"/>
      <c r="C223" s="404">
        <f t="shared" si="4"/>
        <v>98</v>
      </c>
      <c r="D223" t="s">
        <v>602</v>
      </c>
      <c r="E223" s="388" t="s">
        <v>8</v>
      </c>
      <c r="F223" s="302" t="s">
        <v>65</v>
      </c>
      <c r="L223">
        <v>61</v>
      </c>
      <c r="N223" s="302"/>
      <c r="O223">
        <v>61</v>
      </c>
      <c r="P223">
        <v>1</v>
      </c>
      <c r="Q223" s="257">
        <v>61</v>
      </c>
    </row>
    <row r="224" spans="2:17">
      <c r="B224" s="436"/>
      <c r="C224" s="404">
        <f t="shared" si="4"/>
        <v>98</v>
      </c>
      <c r="D224" t="s">
        <v>431</v>
      </c>
      <c r="E224" s="388" t="s">
        <v>8</v>
      </c>
      <c r="F224" s="302" t="s">
        <v>19</v>
      </c>
      <c r="H224">
        <v>61</v>
      </c>
      <c r="N224" s="302"/>
      <c r="O224">
        <v>61</v>
      </c>
      <c r="P224">
        <v>1</v>
      </c>
      <c r="Q224" s="257">
        <v>61</v>
      </c>
    </row>
    <row r="225" spans="2:17">
      <c r="B225" s="436"/>
      <c r="C225" s="404">
        <f t="shared" si="4"/>
        <v>100</v>
      </c>
      <c r="D225" t="s">
        <v>606</v>
      </c>
      <c r="E225" s="388" t="s">
        <v>10</v>
      </c>
      <c r="F225" s="302" t="s">
        <v>46</v>
      </c>
      <c r="L225">
        <v>59</v>
      </c>
      <c r="N225" s="302"/>
      <c r="O225">
        <v>59</v>
      </c>
      <c r="P225">
        <v>1</v>
      </c>
      <c r="Q225" s="257">
        <v>59</v>
      </c>
    </row>
    <row r="226" spans="2:17">
      <c r="B226" s="436"/>
      <c r="C226" s="404">
        <f t="shared" si="4"/>
        <v>101</v>
      </c>
      <c r="D226" t="s">
        <v>133</v>
      </c>
      <c r="E226" s="388" t="s">
        <v>4</v>
      </c>
      <c r="F226" s="302" t="s">
        <v>15</v>
      </c>
      <c r="G226">
        <v>58</v>
      </c>
      <c r="N226" s="302"/>
      <c r="O226">
        <v>58</v>
      </c>
      <c r="P226">
        <v>1</v>
      </c>
      <c r="Q226" s="257">
        <v>58</v>
      </c>
    </row>
    <row r="227" spans="2:17">
      <c r="B227" s="436"/>
      <c r="C227" s="404">
        <f t="shared" si="4"/>
        <v>102</v>
      </c>
      <c r="D227" t="s">
        <v>310</v>
      </c>
      <c r="E227" s="388" t="s">
        <v>4</v>
      </c>
      <c r="F227" s="302" t="s">
        <v>122</v>
      </c>
      <c r="G227">
        <v>57</v>
      </c>
      <c r="N227" s="302"/>
      <c r="O227">
        <v>57</v>
      </c>
      <c r="P227">
        <v>1</v>
      </c>
      <c r="Q227" s="257">
        <v>57</v>
      </c>
    </row>
    <row r="228" spans="2:17">
      <c r="B228" s="436"/>
      <c r="C228" s="404" t="e">
        <f t="shared" si="4"/>
        <v>#N/A</v>
      </c>
      <c r="E228" s="388"/>
      <c r="F228" s="302"/>
      <c r="N228" s="302"/>
      <c r="Q228" s="257"/>
    </row>
    <row r="229" spans="2:17">
      <c r="B229" s="436"/>
      <c r="C229" s="404" t="e">
        <f t="shared" si="4"/>
        <v>#N/A</v>
      </c>
      <c r="E229" s="388"/>
      <c r="F229" s="302"/>
      <c r="N229" s="302"/>
      <c r="Q229" s="257"/>
    </row>
    <row r="230" spans="2:17">
      <c r="B230" s="436"/>
      <c r="C230" s="404" t="e">
        <f t="shared" si="4"/>
        <v>#N/A</v>
      </c>
      <c r="E230" s="388"/>
      <c r="F230" s="302"/>
      <c r="N230" s="302"/>
      <c r="Q230" s="257"/>
    </row>
    <row r="231" spans="2:17">
      <c r="B231" s="436"/>
      <c r="C231" s="404" t="e">
        <f t="shared" si="4"/>
        <v>#N/A</v>
      </c>
      <c r="E231" s="388"/>
      <c r="F231" s="302"/>
      <c r="N231" s="302"/>
      <c r="Q231" s="257"/>
    </row>
    <row r="232" spans="2:17">
      <c r="B232" s="436"/>
      <c r="C232" s="404" t="e">
        <f t="shared" si="4"/>
        <v>#N/A</v>
      </c>
      <c r="E232" s="388"/>
      <c r="F232" s="302"/>
      <c r="N232" s="302"/>
      <c r="Q232" s="257"/>
    </row>
    <row r="233" spans="2:17">
      <c r="B233" s="436"/>
      <c r="C233" s="404" t="e">
        <f t="shared" si="4"/>
        <v>#N/A</v>
      </c>
      <c r="E233" s="388"/>
      <c r="F233" s="302"/>
      <c r="N233" s="302"/>
      <c r="Q233" s="257"/>
    </row>
    <row r="234" spans="2:17">
      <c r="B234" s="436"/>
      <c r="C234" s="404" t="e">
        <f t="shared" si="4"/>
        <v>#N/A</v>
      </c>
      <c r="E234" s="388"/>
      <c r="F234" s="302"/>
      <c r="N234" s="302"/>
      <c r="Q234" s="257"/>
    </row>
    <row r="235" spans="2:17">
      <c r="B235" s="436"/>
      <c r="C235" s="404" t="e">
        <f t="shared" si="4"/>
        <v>#N/A</v>
      </c>
      <c r="E235" s="388"/>
      <c r="F235" s="302"/>
      <c r="N235" s="302"/>
      <c r="Q235" s="257"/>
    </row>
    <row r="236" spans="2:17">
      <c r="B236" s="436"/>
      <c r="C236" s="404" t="e">
        <f t="shared" si="4"/>
        <v>#N/A</v>
      </c>
      <c r="E236" s="388"/>
      <c r="F236" s="302"/>
      <c r="N236" s="302"/>
      <c r="Q236" s="257"/>
    </row>
    <row r="237" spans="2:17">
      <c r="B237" s="436"/>
      <c r="C237" s="404" t="e">
        <f t="shared" si="4"/>
        <v>#N/A</v>
      </c>
      <c r="E237" s="388"/>
      <c r="F237" s="302"/>
      <c r="N237" s="302"/>
      <c r="Q237" s="257"/>
    </row>
    <row r="238" spans="2:17">
      <c r="B238" s="1"/>
      <c r="C238" s="404" t="e">
        <f t="shared" si="4"/>
        <v>#N/A</v>
      </c>
      <c r="E238" s="388"/>
      <c r="F238" s="302"/>
      <c r="N238" s="302"/>
      <c r="Q238" s="257"/>
    </row>
    <row r="239" spans="2:17">
      <c r="B239" s="1"/>
      <c r="C239" s="404" t="e">
        <f t="shared" si="4"/>
        <v>#N/A</v>
      </c>
      <c r="E239" s="388"/>
      <c r="F239" s="302"/>
      <c r="N239" s="302"/>
      <c r="Q239" s="257"/>
    </row>
    <row r="240" spans="2:17">
      <c r="B240" s="1"/>
      <c r="C240" s="404" t="e">
        <f t="shared" si="4"/>
        <v>#N/A</v>
      </c>
      <c r="E240" s="388"/>
      <c r="F240" s="302"/>
      <c r="N240" s="302"/>
      <c r="Q240" s="257"/>
    </row>
    <row r="241" spans="2:19">
      <c r="B241" s="1"/>
      <c r="C241" s="404" t="e">
        <f t="shared" si="4"/>
        <v>#N/A</v>
      </c>
      <c r="E241" s="388"/>
      <c r="F241" s="302"/>
      <c r="N241" s="302"/>
      <c r="Q241" s="257"/>
    </row>
    <row r="242" spans="2:19">
      <c r="B242" s="1"/>
      <c r="C242" s="404" t="e">
        <f t="shared" si="4"/>
        <v>#N/A</v>
      </c>
      <c r="E242" s="388"/>
      <c r="F242" s="302"/>
      <c r="N242" s="302"/>
      <c r="Q242" s="257"/>
    </row>
    <row r="243" spans="2:19">
      <c r="B243" s="1"/>
      <c r="E243" s="388"/>
      <c r="F243" s="302"/>
      <c r="N243" s="302"/>
    </row>
    <row r="244" spans="2:19">
      <c r="N244" s="302"/>
    </row>
    <row r="245" spans="2:19" s="153" customFormat="1" ht="106.5" customHeight="1">
      <c r="B245" s="420"/>
      <c r="C245" s="409"/>
      <c r="D245" s="409" t="str">
        <f t="shared" ref="D245:L245" si="5">D125</f>
        <v>Name</v>
      </c>
      <c r="E245" s="416" t="str">
        <f t="shared" si="5"/>
        <v>Club</v>
      </c>
      <c r="F245" s="410" t="str">
        <f t="shared" si="5"/>
        <v>Age
Class</v>
      </c>
      <c r="G245" s="408" t="str">
        <f t="shared" si="5"/>
        <v>Penrith Beacon</v>
      </c>
      <c r="H245" s="408" t="str">
        <f t="shared" si="5"/>
        <v>Loughrigg (LOC)</v>
      </c>
      <c r="I245" s="408" t="str">
        <f t="shared" si="5"/>
        <v>Lank Rigg (WCOC)</v>
      </c>
      <c r="J245" s="408" t="str">
        <f t="shared" si="5"/>
        <v>Ling Fell (WCOC)</v>
      </c>
      <c r="K245" s="408" t="str">
        <f t="shared" si="5"/>
        <v>Harter Fell (LOC)</v>
      </c>
      <c r="L245" s="408" t="str">
        <f t="shared" si="5"/>
        <v>Faulds Brow (BL)</v>
      </c>
      <c r="M245" s="408"/>
      <c r="N245" s="411"/>
      <c r="O245" s="408" t="s">
        <v>85</v>
      </c>
      <c r="P245" s="408" t="s">
        <v>106</v>
      </c>
      <c r="Q245" s="408" t="str">
        <f>O125</f>
        <v>Galoppen Score</v>
      </c>
    </row>
    <row r="246" spans="2:19">
      <c r="B246" s="437" t="s">
        <v>63</v>
      </c>
      <c r="C246" s="404">
        <f t="shared" ref="C246:C281" si="6">RANK(O246,O$246:O$289)</f>
        <v>1</v>
      </c>
      <c r="D246" t="s">
        <v>66</v>
      </c>
      <c r="E246" s="388" t="s">
        <v>4</v>
      </c>
      <c r="F246" s="454" t="s">
        <v>19</v>
      </c>
      <c r="I246">
        <v>99</v>
      </c>
      <c r="J246" s="1">
        <v>99</v>
      </c>
      <c r="K246">
        <v>96</v>
      </c>
      <c r="L246">
        <v>98</v>
      </c>
      <c r="N246" s="302"/>
      <c r="O246" s="102">
        <v>392</v>
      </c>
      <c r="P246" s="102">
        <v>4</v>
      </c>
      <c r="Q246" s="101">
        <v>98</v>
      </c>
      <c r="S246"/>
    </row>
    <row r="247" spans="2:19">
      <c r="B247" s="421"/>
      <c r="C247" s="404">
        <f t="shared" si="6"/>
        <v>2</v>
      </c>
      <c r="D247" t="s">
        <v>53</v>
      </c>
      <c r="E247" s="388" t="s">
        <v>8</v>
      </c>
      <c r="F247" s="302" t="s">
        <v>42</v>
      </c>
      <c r="G247">
        <v>96</v>
      </c>
      <c r="H247">
        <v>92</v>
      </c>
      <c r="J247">
        <v>98</v>
      </c>
      <c r="L247">
        <v>96</v>
      </c>
      <c r="N247" s="302"/>
      <c r="O247" s="102">
        <v>382</v>
      </c>
      <c r="P247" s="102">
        <v>4</v>
      </c>
      <c r="Q247" s="257">
        <v>95.5</v>
      </c>
      <c r="S247"/>
    </row>
    <row r="248" spans="2:19">
      <c r="B248" s="421"/>
      <c r="C248" s="404">
        <f t="shared" si="6"/>
        <v>3</v>
      </c>
      <c r="D248" t="s">
        <v>58</v>
      </c>
      <c r="E248" s="388" t="s">
        <v>4</v>
      </c>
      <c r="F248" s="302" t="s">
        <v>19</v>
      </c>
      <c r="G248">
        <v>98</v>
      </c>
      <c r="H248">
        <v>98</v>
      </c>
      <c r="I248">
        <v>96</v>
      </c>
      <c r="J248" s="1"/>
      <c r="K248" s="1"/>
      <c r="L248" s="1">
        <v>89</v>
      </c>
      <c r="M248" s="1"/>
      <c r="N248" s="339"/>
      <c r="O248" s="102">
        <v>381</v>
      </c>
      <c r="P248" s="102">
        <v>4</v>
      </c>
      <c r="Q248" s="101">
        <v>95.25</v>
      </c>
      <c r="S248"/>
    </row>
    <row r="249" spans="2:19">
      <c r="B249" s="421"/>
      <c r="C249" s="404">
        <f t="shared" si="6"/>
        <v>4</v>
      </c>
      <c r="D249" t="s">
        <v>97</v>
      </c>
      <c r="E249" s="388" t="s">
        <v>10</v>
      </c>
      <c r="F249" s="302" t="s">
        <v>65</v>
      </c>
      <c r="G249">
        <v>90</v>
      </c>
      <c r="H249">
        <v>85</v>
      </c>
      <c r="J249">
        <v>94</v>
      </c>
      <c r="K249" s="1"/>
      <c r="L249">
        <v>82</v>
      </c>
      <c r="N249" s="302"/>
      <c r="O249" s="102">
        <v>351</v>
      </c>
      <c r="P249" s="102">
        <v>4</v>
      </c>
      <c r="Q249" s="257">
        <v>87.75</v>
      </c>
      <c r="S249"/>
    </row>
    <row r="250" spans="2:19">
      <c r="B250" s="421"/>
      <c r="C250" s="404">
        <f t="shared" si="6"/>
        <v>5</v>
      </c>
      <c r="D250" t="s">
        <v>180</v>
      </c>
      <c r="E250" s="388" t="s">
        <v>8</v>
      </c>
      <c r="F250" s="455" t="s">
        <v>46</v>
      </c>
      <c r="G250">
        <v>76</v>
      </c>
      <c r="H250">
        <v>83</v>
      </c>
      <c r="I250">
        <v>94</v>
      </c>
      <c r="J250" s="1"/>
      <c r="K250" s="1"/>
      <c r="L250" s="1">
        <v>95</v>
      </c>
      <c r="M250" s="1"/>
      <c r="N250" s="339"/>
      <c r="O250" s="102">
        <v>348</v>
      </c>
      <c r="P250" s="102">
        <v>4</v>
      </c>
      <c r="Q250" s="101">
        <v>87</v>
      </c>
      <c r="S250"/>
    </row>
    <row r="251" spans="2:19">
      <c r="B251" s="421"/>
      <c r="C251" s="404">
        <f t="shared" si="6"/>
        <v>6</v>
      </c>
      <c r="D251" t="s">
        <v>438</v>
      </c>
      <c r="E251" s="388" t="s">
        <v>8</v>
      </c>
      <c r="F251" s="302" t="s">
        <v>104</v>
      </c>
      <c r="H251">
        <v>87</v>
      </c>
      <c r="J251">
        <v>90</v>
      </c>
      <c r="K251">
        <v>93</v>
      </c>
      <c r="L251">
        <v>76</v>
      </c>
      <c r="N251" s="302"/>
      <c r="O251" s="102">
        <v>346</v>
      </c>
      <c r="P251" s="102">
        <v>4</v>
      </c>
      <c r="Q251" s="257">
        <v>86.5</v>
      </c>
      <c r="S251"/>
    </row>
    <row r="252" spans="2:19">
      <c r="B252" s="421"/>
      <c r="C252" s="404">
        <f t="shared" si="6"/>
        <v>7</v>
      </c>
      <c r="D252" t="s">
        <v>133</v>
      </c>
      <c r="E252" s="388" t="s">
        <v>4</v>
      </c>
      <c r="F252" s="302" t="s">
        <v>15</v>
      </c>
      <c r="H252">
        <v>90</v>
      </c>
      <c r="I252">
        <v>98</v>
      </c>
      <c r="J252" s="1">
        <v>97</v>
      </c>
      <c r="K252" s="1"/>
      <c r="L252" s="1"/>
      <c r="M252" s="1"/>
      <c r="N252" s="339"/>
      <c r="O252" s="102">
        <v>285</v>
      </c>
      <c r="P252" s="102">
        <v>3</v>
      </c>
      <c r="Q252" s="101">
        <v>95</v>
      </c>
      <c r="S252"/>
    </row>
    <row r="253" spans="2:19">
      <c r="B253" s="421"/>
      <c r="C253" s="404">
        <f t="shared" si="6"/>
        <v>8</v>
      </c>
      <c r="D253" t="s">
        <v>96</v>
      </c>
      <c r="E253" s="388" t="s">
        <v>8</v>
      </c>
      <c r="F253" s="302" t="s">
        <v>65</v>
      </c>
      <c r="G253">
        <v>99</v>
      </c>
      <c r="H253">
        <v>88</v>
      </c>
      <c r="J253" s="1"/>
      <c r="K253" s="1"/>
      <c r="L253" s="1">
        <v>94</v>
      </c>
      <c r="M253" s="1"/>
      <c r="N253" s="339"/>
      <c r="O253" s="102">
        <v>281</v>
      </c>
      <c r="P253" s="102">
        <v>3</v>
      </c>
      <c r="Q253" s="101">
        <v>93.666666666666671</v>
      </c>
      <c r="S253"/>
    </row>
    <row r="254" spans="2:19">
      <c r="B254" s="421"/>
      <c r="C254" s="404">
        <f t="shared" si="6"/>
        <v>9</v>
      </c>
      <c r="D254" t="s">
        <v>434</v>
      </c>
      <c r="E254" s="388" t="s">
        <v>8</v>
      </c>
      <c r="F254" s="302" t="s">
        <v>42</v>
      </c>
      <c r="H254">
        <v>94</v>
      </c>
      <c r="J254" s="1">
        <v>89</v>
      </c>
      <c r="K254" s="1">
        <v>94</v>
      </c>
      <c r="N254" s="302"/>
      <c r="O254" s="102">
        <v>277</v>
      </c>
      <c r="P254" s="102">
        <v>3</v>
      </c>
      <c r="Q254" s="101">
        <v>92.333333333333329</v>
      </c>
      <c r="S254"/>
    </row>
    <row r="255" spans="2:19">
      <c r="B255" s="421"/>
      <c r="C255" s="404">
        <f t="shared" si="6"/>
        <v>10</v>
      </c>
      <c r="D255" t="s">
        <v>93</v>
      </c>
      <c r="E255" s="388" t="s">
        <v>4</v>
      </c>
      <c r="F255" s="302" t="s">
        <v>55</v>
      </c>
      <c r="G255">
        <v>91</v>
      </c>
      <c r="H255">
        <v>95</v>
      </c>
      <c r="L255">
        <v>86</v>
      </c>
      <c r="N255" s="302"/>
      <c r="O255" s="102">
        <v>272</v>
      </c>
      <c r="P255" s="102">
        <v>3</v>
      </c>
      <c r="Q255" s="101">
        <v>90.666666666666671</v>
      </c>
      <c r="S255"/>
    </row>
    <row r="256" spans="2:19">
      <c r="B256" s="421"/>
      <c r="C256" s="404">
        <f t="shared" si="6"/>
        <v>11</v>
      </c>
      <c r="D256" t="s">
        <v>99</v>
      </c>
      <c r="E256" s="388" t="s">
        <v>10</v>
      </c>
      <c r="F256" s="302" t="s">
        <v>104</v>
      </c>
      <c r="G256">
        <v>74</v>
      </c>
      <c r="J256">
        <v>87</v>
      </c>
      <c r="L256">
        <v>78</v>
      </c>
      <c r="N256" s="302"/>
      <c r="O256" s="102">
        <v>239</v>
      </c>
      <c r="P256" s="102">
        <v>3</v>
      </c>
      <c r="Q256" s="257">
        <v>79.666666666666671</v>
      </c>
      <c r="S256"/>
    </row>
    <row r="257" spans="2:19">
      <c r="B257" s="421"/>
      <c r="C257" s="404">
        <f t="shared" si="6"/>
        <v>12</v>
      </c>
      <c r="D257" t="s">
        <v>84</v>
      </c>
      <c r="E257" s="388" t="s">
        <v>4</v>
      </c>
      <c r="F257" s="302" t="s">
        <v>64</v>
      </c>
      <c r="I257" s="1"/>
      <c r="J257" s="1">
        <v>95</v>
      </c>
      <c r="K257" s="1"/>
      <c r="L257">
        <v>97</v>
      </c>
      <c r="N257" s="302"/>
      <c r="O257" s="102">
        <v>192</v>
      </c>
      <c r="P257" s="102">
        <v>2</v>
      </c>
      <c r="Q257" s="101">
        <v>96</v>
      </c>
      <c r="S257"/>
    </row>
    <row r="258" spans="2:19">
      <c r="B258" s="421"/>
      <c r="C258" s="404">
        <f t="shared" si="6"/>
        <v>13</v>
      </c>
      <c r="D258" t="s">
        <v>161</v>
      </c>
      <c r="E258" s="388" t="s">
        <v>4</v>
      </c>
      <c r="F258" s="302" t="s">
        <v>15</v>
      </c>
      <c r="J258" s="1">
        <v>96</v>
      </c>
      <c r="K258" s="1"/>
      <c r="L258">
        <v>93</v>
      </c>
      <c r="N258" s="302"/>
      <c r="O258" s="102">
        <v>189</v>
      </c>
      <c r="P258" s="102">
        <v>2</v>
      </c>
      <c r="Q258" s="101">
        <v>94.5</v>
      </c>
      <c r="S258"/>
    </row>
    <row r="259" spans="2:19">
      <c r="B259" s="421"/>
      <c r="C259" s="404">
        <f t="shared" si="6"/>
        <v>13</v>
      </c>
      <c r="D259" t="s">
        <v>432</v>
      </c>
      <c r="E259" s="388" t="s">
        <v>8</v>
      </c>
      <c r="F259" s="302" t="s">
        <v>42</v>
      </c>
      <c r="H259">
        <v>97</v>
      </c>
      <c r="L259">
        <v>92</v>
      </c>
      <c r="N259" s="302"/>
      <c r="O259" s="102">
        <v>189</v>
      </c>
      <c r="P259" s="102">
        <v>2</v>
      </c>
      <c r="Q259" s="257">
        <v>94.5</v>
      </c>
      <c r="S259"/>
    </row>
    <row r="260" spans="2:19">
      <c r="B260" s="421"/>
      <c r="C260" s="404">
        <f t="shared" si="6"/>
        <v>15</v>
      </c>
      <c r="D260" t="s">
        <v>528</v>
      </c>
      <c r="E260" s="388" t="s">
        <v>8</v>
      </c>
      <c r="F260" s="302" t="s">
        <v>104</v>
      </c>
      <c r="K260">
        <v>98</v>
      </c>
      <c r="L260">
        <v>90</v>
      </c>
      <c r="N260" s="302"/>
      <c r="O260" s="102">
        <v>188</v>
      </c>
      <c r="P260" s="102">
        <v>2</v>
      </c>
      <c r="Q260" s="257">
        <v>94</v>
      </c>
      <c r="S260"/>
    </row>
    <row r="261" spans="2:19">
      <c r="B261" s="421"/>
      <c r="C261" s="404">
        <f t="shared" si="6"/>
        <v>16</v>
      </c>
      <c r="D261" t="s">
        <v>433</v>
      </c>
      <c r="E261" s="388" t="s">
        <v>10</v>
      </c>
      <c r="F261" s="390" t="s">
        <v>65</v>
      </c>
      <c r="G261" s="391"/>
      <c r="H261">
        <v>96</v>
      </c>
      <c r="L261">
        <v>91</v>
      </c>
      <c r="N261" s="302"/>
      <c r="O261">
        <v>187</v>
      </c>
      <c r="P261">
        <v>2</v>
      </c>
      <c r="Q261" s="257">
        <v>93.5</v>
      </c>
      <c r="S261"/>
    </row>
    <row r="262" spans="2:19">
      <c r="B262" s="421"/>
      <c r="C262" s="404">
        <f t="shared" si="6"/>
        <v>17</v>
      </c>
      <c r="D262" t="s">
        <v>427</v>
      </c>
      <c r="E262" s="388" t="s">
        <v>8</v>
      </c>
      <c r="F262" s="302" t="s">
        <v>35</v>
      </c>
      <c r="I262">
        <v>97</v>
      </c>
      <c r="J262" s="1"/>
      <c r="L262">
        <v>88</v>
      </c>
      <c r="N262" s="302"/>
      <c r="O262" s="102">
        <v>185</v>
      </c>
      <c r="P262" s="102">
        <v>2</v>
      </c>
      <c r="Q262" s="101">
        <v>92.5</v>
      </c>
      <c r="S262"/>
    </row>
    <row r="263" spans="2:19">
      <c r="B263" s="421"/>
      <c r="C263" s="404">
        <f t="shared" si="6"/>
        <v>18</v>
      </c>
      <c r="D263" t="s">
        <v>533</v>
      </c>
      <c r="E263" s="388" t="s">
        <v>4</v>
      </c>
      <c r="F263" s="302" t="s">
        <v>65</v>
      </c>
      <c r="J263" s="1"/>
      <c r="K263">
        <v>95</v>
      </c>
      <c r="L263">
        <v>84</v>
      </c>
      <c r="N263" s="302"/>
      <c r="O263" s="102">
        <v>179</v>
      </c>
      <c r="P263" s="102">
        <v>2</v>
      </c>
      <c r="Q263" s="101">
        <v>89.5</v>
      </c>
      <c r="S263"/>
    </row>
    <row r="264" spans="2:19">
      <c r="B264" s="421"/>
      <c r="C264" s="404">
        <f t="shared" si="6"/>
        <v>19</v>
      </c>
      <c r="D264" t="s">
        <v>98</v>
      </c>
      <c r="E264" s="388" t="s">
        <v>10</v>
      </c>
      <c r="F264" s="390" t="s">
        <v>104</v>
      </c>
      <c r="G264" s="391">
        <v>83</v>
      </c>
      <c r="J264">
        <v>91</v>
      </c>
      <c r="N264" s="302"/>
      <c r="O264">
        <v>174</v>
      </c>
      <c r="P264">
        <v>2</v>
      </c>
      <c r="Q264" s="257">
        <v>87</v>
      </c>
      <c r="S264"/>
    </row>
    <row r="265" spans="2:19">
      <c r="B265" s="421"/>
      <c r="C265" s="404">
        <f t="shared" si="6"/>
        <v>20</v>
      </c>
      <c r="D265" t="s">
        <v>298</v>
      </c>
      <c r="E265" s="388" t="s">
        <v>8</v>
      </c>
      <c r="F265" s="302" t="s">
        <v>42</v>
      </c>
      <c r="G265">
        <v>86</v>
      </c>
      <c r="H265">
        <v>86</v>
      </c>
      <c r="N265" s="302"/>
      <c r="O265" s="102">
        <v>172</v>
      </c>
      <c r="P265" s="102">
        <v>2</v>
      </c>
      <c r="Q265" s="257">
        <v>86</v>
      </c>
      <c r="S265"/>
    </row>
    <row r="266" spans="2:19">
      <c r="B266" s="421"/>
      <c r="C266" s="404">
        <f t="shared" si="6"/>
        <v>20</v>
      </c>
      <c r="D266" t="s">
        <v>126</v>
      </c>
      <c r="E266" s="388" t="s">
        <v>10</v>
      </c>
      <c r="F266" s="390" t="s">
        <v>35</v>
      </c>
      <c r="G266" s="391">
        <v>88</v>
      </c>
      <c r="H266">
        <v>84</v>
      </c>
      <c r="N266" s="302"/>
      <c r="O266">
        <v>172</v>
      </c>
      <c r="P266">
        <v>2</v>
      </c>
      <c r="Q266" s="257">
        <v>86</v>
      </c>
      <c r="S266"/>
    </row>
    <row r="267" spans="2:19">
      <c r="B267" s="421"/>
      <c r="C267" s="404">
        <f t="shared" si="6"/>
        <v>22</v>
      </c>
      <c r="D267" t="s">
        <v>172</v>
      </c>
      <c r="E267" s="388" t="s">
        <v>4</v>
      </c>
      <c r="F267" s="302" t="s">
        <v>42</v>
      </c>
      <c r="G267">
        <v>87</v>
      </c>
      <c r="K267" s="1"/>
      <c r="L267">
        <v>83</v>
      </c>
      <c r="N267" s="302"/>
      <c r="O267" s="102">
        <v>170</v>
      </c>
      <c r="P267" s="102">
        <v>2</v>
      </c>
      <c r="Q267" s="257">
        <v>85</v>
      </c>
      <c r="S267"/>
    </row>
    <row r="268" spans="2:19">
      <c r="B268" s="421"/>
      <c r="C268" s="404">
        <f t="shared" si="6"/>
        <v>22</v>
      </c>
      <c r="D268" t="s">
        <v>299</v>
      </c>
      <c r="E268" s="388" t="s">
        <v>10</v>
      </c>
      <c r="F268" s="390" t="s">
        <v>18</v>
      </c>
      <c r="G268" s="391">
        <v>85</v>
      </c>
      <c r="L268">
        <v>85</v>
      </c>
      <c r="N268" s="302"/>
      <c r="O268">
        <v>170</v>
      </c>
      <c r="P268">
        <v>2</v>
      </c>
      <c r="Q268" s="257">
        <v>85</v>
      </c>
      <c r="S268"/>
    </row>
    <row r="269" spans="2:19">
      <c r="B269" s="421"/>
      <c r="C269" s="404">
        <f t="shared" si="6"/>
        <v>24</v>
      </c>
      <c r="D269" t="s">
        <v>495</v>
      </c>
      <c r="E269" s="388" t="s">
        <v>10</v>
      </c>
      <c r="F269" s="390" t="s">
        <v>42</v>
      </c>
      <c r="G269" s="391"/>
      <c r="J269">
        <v>88</v>
      </c>
      <c r="L269">
        <v>81</v>
      </c>
      <c r="N269" s="302"/>
      <c r="O269">
        <v>169</v>
      </c>
      <c r="P269">
        <v>2</v>
      </c>
      <c r="Q269" s="257">
        <v>84.5</v>
      </c>
      <c r="S269"/>
    </row>
    <row r="270" spans="2:19">
      <c r="B270" s="421"/>
      <c r="C270" s="404">
        <f t="shared" si="6"/>
        <v>25</v>
      </c>
      <c r="D270" t="s">
        <v>94</v>
      </c>
      <c r="E270" s="388" t="s">
        <v>8</v>
      </c>
      <c r="F270" s="302" t="s">
        <v>68</v>
      </c>
      <c r="G270">
        <v>78</v>
      </c>
      <c r="L270">
        <v>87</v>
      </c>
      <c r="N270" s="302"/>
      <c r="O270" s="102">
        <v>165</v>
      </c>
      <c r="P270" s="102">
        <v>2</v>
      </c>
      <c r="Q270" s="101">
        <v>82.5</v>
      </c>
      <c r="S270"/>
    </row>
    <row r="271" spans="2:19">
      <c r="B271" s="421"/>
      <c r="C271" s="404">
        <f t="shared" si="6"/>
        <v>26</v>
      </c>
      <c r="D271" t="s">
        <v>59</v>
      </c>
      <c r="E271" s="388" t="s">
        <v>4</v>
      </c>
      <c r="F271" s="302" t="s">
        <v>55</v>
      </c>
      <c r="G271">
        <v>84</v>
      </c>
      <c r="L271">
        <v>80</v>
      </c>
      <c r="N271" s="302"/>
      <c r="O271" s="102">
        <v>164</v>
      </c>
      <c r="P271" s="102">
        <v>2</v>
      </c>
      <c r="Q271" s="257">
        <v>82</v>
      </c>
      <c r="S271"/>
    </row>
    <row r="272" spans="2:19">
      <c r="B272" s="421"/>
      <c r="C272" s="404">
        <f t="shared" si="6"/>
        <v>27</v>
      </c>
      <c r="D272" t="s">
        <v>120</v>
      </c>
      <c r="E272" s="388" t="s">
        <v>10</v>
      </c>
      <c r="F272" s="390" t="s">
        <v>269</v>
      </c>
      <c r="G272" s="391">
        <v>80</v>
      </c>
      <c r="L272">
        <v>77</v>
      </c>
      <c r="N272" s="302"/>
      <c r="O272">
        <v>157</v>
      </c>
      <c r="P272">
        <v>2</v>
      </c>
      <c r="Q272" s="257">
        <v>78.5</v>
      </c>
      <c r="S272"/>
    </row>
    <row r="273" spans="2:19">
      <c r="B273" s="421"/>
      <c r="C273" s="404">
        <f t="shared" si="6"/>
        <v>28</v>
      </c>
      <c r="D273" t="s">
        <v>525</v>
      </c>
      <c r="E273" s="388" t="s">
        <v>8</v>
      </c>
      <c r="F273" s="302" t="s">
        <v>68</v>
      </c>
      <c r="K273">
        <v>99</v>
      </c>
      <c r="N273" s="302"/>
      <c r="O273" s="102">
        <v>99</v>
      </c>
      <c r="P273" s="102">
        <v>1</v>
      </c>
      <c r="Q273" s="257">
        <v>99</v>
      </c>
      <c r="S273"/>
    </row>
    <row r="274" spans="2:19">
      <c r="B274" s="421"/>
      <c r="C274" s="404">
        <f t="shared" si="6"/>
        <v>28</v>
      </c>
      <c r="D274" t="s">
        <v>562</v>
      </c>
      <c r="E274" s="388" t="s">
        <v>8</v>
      </c>
      <c r="F274" s="302" t="s">
        <v>46</v>
      </c>
      <c r="L274" s="1">
        <v>99</v>
      </c>
      <c r="M274" s="1"/>
      <c r="N274" s="339"/>
      <c r="O274" s="102">
        <v>99</v>
      </c>
      <c r="P274" s="102">
        <v>1</v>
      </c>
      <c r="Q274" s="101">
        <v>99</v>
      </c>
      <c r="S274"/>
    </row>
    <row r="275" spans="2:19">
      <c r="B275" s="421"/>
      <c r="C275" s="404">
        <f t="shared" si="6"/>
        <v>28</v>
      </c>
      <c r="D275" t="s">
        <v>306</v>
      </c>
      <c r="E275" s="388" t="s">
        <v>10</v>
      </c>
      <c r="F275" s="390" t="s">
        <v>42</v>
      </c>
      <c r="G275" s="391"/>
      <c r="H275">
        <v>99</v>
      </c>
      <c r="N275" s="302"/>
      <c r="O275">
        <v>99</v>
      </c>
      <c r="P275">
        <v>1</v>
      </c>
      <c r="Q275" s="257">
        <v>99</v>
      </c>
      <c r="S275"/>
    </row>
    <row r="276" spans="2:19">
      <c r="B276" s="421"/>
      <c r="C276" s="404">
        <f t="shared" si="6"/>
        <v>31</v>
      </c>
      <c r="D276" t="s">
        <v>532</v>
      </c>
      <c r="E276" s="388" t="s">
        <v>8</v>
      </c>
      <c r="F276" s="302" t="s">
        <v>19</v>
      </c>
      <c r="K276">
        <v>97</v>
      </c>
      <c r="N276" s="302"/>
      <c r="O276" s="102">
        <v>97</v>
      </c>
      <c r="P276" s="102">
        <v>1</v>
      </c>
      <c r="Q276" s="257">
        <v>97</v>
      </c>
      <c r="S276"/>
    </row>
    <row r="277" spans="2:19">
      <c r="B277" s="421"/>
      <c r="C277" s="404">
        <f t="shared" si="6"/>
        <v>31</v>
      </c>
      <c r="D277" t="s">
        <v>54</v>
      </c>
      <c r="E277" s="388" t="s">
        <v>10</v>
      </c>
      <c r="F277" s="302" t="s">
        <v>104</v>
      </c>
      <c r="G277">
        <v>97</v>
      </c>
      <c r="N277" s="302"/>
      <c r="O277">
        <v>97</v>
      </c>
      <c r="P277">
        <v>1</v>
      </c>
      <c r="Q277" s="257">
        <v>97</v>
      </c>
      <c r="S277"/>
    </row>
    <row r="278" spans="2:19">
      <c r="B278" s="421"/>
      <c r="C278" s="404">
        <f t="shared" si="6"/>
        <v>33</v>
      </c>
      <c r="D278" t="s">
        <v>268</v>
      </c>
      <c r="E278" s="388" t="s">
        <v>8</v>
      </c>
      <c r="F278" s="302" t="s">
        <v>60</v>
      </c>
      <c r="G278">
        <v>95</v>
      </c>
      <c r="K278" s="1"/>
      <c r="L278" s="1"/>
      <c r="M278" s="1"/>
      <c r="N278" s="339"/>
      <c r="O278" s="102">
        <v>95</v>
      </c>
      <c r="P278" s="102">
        <v>1</v>
      </c>
      <c r="Q278" s="257">
        <v>95</v>
      </c>
      <c r="S278"/>
    </row>
    <row r="279" spans="2:19">
      <c r="B279" s="421"/>
      <c r="C279" s="404">
        <f t="shared" si="6"/>
        <v>34</v>
      </c>
      <c r="D279" t="s">
        <v>296</v>
      </c>
      <c r="E279" s="388" t="s">
        <v>10</v>
      </c>
      <c r="F279" s="302" t="s">
        <v>42</v>
      </c>
      <c r="G279">
        <v>94</v>
      </c>
      <c r="N279" s="302"/>
      <c r="O279">
        <v>94</v>
      </c>
      <c r="P279">
        <v>1</v>
      </c>
      <c r="Q279" s="257">
        <v>94</v>
      </c>
      <c r="S279"/>
    </row>
    <row r="280" spans="2:19">
      <c r="B280" s="421"/>
      <c r="C280" s="404">
        <f t="shared" si="6"/>
        <v>35</v>
      </c>
      <c r="D280" t="s">
        <v>435</v>
      </c>
      <c r="E280" s="388" t="s">
        <v>4</v>
      </c>
      <c r="F280" s="302" t="s">
        <v>32</v>
      </c>
      <c r="H280">
        <v>93</v>
      </c>
      <c r="N280" s="302"/>
      <c r="O280" s="102">
        <v>93</v>
      </c>
      <c r="P280" s="102">
        <v>1</v>
      </c>
      <c r="Q280" s="257">
        <v>93</v>
      </c>
      <c r="S280"/>
    </row>
    <row r="281" spans="2:19">
      <c r="B281" s="421"/>
      <c r="C281" s="404">
        <f t="shared" si="6"/>
        <v>35</v>
      </c>
      <c r="D281" t="s">
        <v>493</v>
      </c>
      <c r="E281" s="388" t="s">
        <v>8</v>
      </c>
      <c r="F281" s="302" t="s">
        <v>42</v>
      </c>
      <c r="J281">
        <v>93</v>
      </c>
      <c r="N281" s="302"/>
      <c r="O281" s="102">
        <v>93</v>
      </c>
      <c r="P281" s="102">
        <v>1</v>
      </c>
      <c r="Q281" s="257">
        <v>93</v>
      </c>
      <c r="S281"/>
    </row>
    <row r="282" spans="2:19">
      <c r="B282" s="421"/>
      <c r="C282" s="404">
        <f>RANK(O282,O$246:O$305)</f>
        <v>35</v>
      </c>
      <c r="D282" t="s">
        <v>297</v>
      </c>
      <c r="E282" s="388" t="s">
        <v>10</v>
      </c>
      <c r="F282" s="302" t="s">
        <v>35</v>
      </c>
      <c r="G282">
        <v>93</v>
      </c>
      <c r="N282" s="302"/>
      <c r="O282">
        <v>93</v>
      </c>
      <c r="P282">
        <v>1</v>
      </c>
      <c r="Q282" s="257">
        <v>93</v>
      </c>
      <c r="S282"/>
    </row>
    <row r="283" spans="2:19">
      <c r="B283" s="421"/>
      <c r="C283" s="404">
        <f>RANK(O283,O$246:O$289)</f>
        <v>38</v>
      </c>
      <c r="D283" t="s">
        <v>494</v>
      </c>
      <c r="E283" s="388" t="s">
        <v>4</v>
      </c>
      <c r="F283" s="302" t="s">
        <v>122</v>
      </c>
      <c r="J283" s="1">
        <v>92</v>
      </c>
      <c r="K283" s="1"/>
      <c r="L283" s="1"/>
      <c r="M283" s="1"/>
      <c r="N283" s="339"/>
      <c r="O283" s="102">
        <v>92</v>
      </c>
      <c r="P283" s="102">
        <v>1</v>
      </c>
      <c r="Q283" s="101">
        <v>92</v>
      </c>
      <c r="S283"/>
    </row>
    <row r="284" spans="2:19">
      <c r="B284" s="421"/>
      <c r="C284" s="404">
        <f>RANK(O284,O$246:O$289)</f>
        <v>38</v>
      </c>
      <c r="D284" t="s">
        <v>535</v>
      </c>
      <c r="E284" s="388" t="s">
        <v>4</v>
      </c>
      <c r="F284" s="302" t="s">
        <v>65</v>
      </c>
      <c r="K284">
        <v>92</v>
      </c>
      <c r="N284" s="302"/>
      <c r="O284" s="102">
        <v>92</v>
      </c>
      <c r="P284" s="102">
        <v>1</v>
      </c>
      <c r="Q284" s="257">
        <v>92</v>
      </c>
      <c r="S284"/>
    </row>
    <row r="285" spans="2:19">
      <c r="B285" s="421"/>
      <c r="C285" s="404">
        <f>RANK(O285,O$246:O$305)</f>
        <v>38</v>
      </c>
      <c r="D285" t="s">
        <v>117</v>
      </c>
      <c r="E285" s="388" t="s">
        <v>10</v>
      </c>
      <c r="F285" s="302" t="s">
        <v>68</v>
      </c>
      <c r="G285">
        <v>92</v>
      </c>
      <c r="N285" s="302"/>
      <c r="O285">
        <v>92</v>
      </c>
      <c r="P285">
        <v>1</v>
      </c>
      <c r="Q285" s="257">
        <v>92</v>
      </c>
      <c r="S285"/>
    </row>
    <row r="286" spans="2:19">
      <c r="B286" s="421"/>
      <c r="C286" s="404">
        <f>RANK(O286,O$246:O$289)</f>
        <v>41</v>
      </c>
      <c r="D286" t="s">
        <v>536</v>
      </c>
      <c r="E286" s="388" t="s">
        <v>8</v>
      </c>
      <c r="F286" s="302" t="s">
        <v>46</v>
      </c>
      <c r="K286" s="1">
        <v>91</v>
      </c>
      <c r="L286" s="1"/>
      <c r="M286" s="1"/>
      <c r="N286" s="339"/>
      <c r="O286" s="102">
        <v>91</v>
      </c>
      <c r="P286" s="102">
        <v>1</v>
      </c>
      <c r="Q286" s="257">
        <v>91</v>
      </c>
      <c r="S286"/>
    </row>
    <row r="287" spans="2:19">
      <c r="B287" s="421"/>
      <c r="C287" s="404">
        <f>RANK(O287,O$246:O$289)</f>
        <v>41</v>
      </c>
      <c r="D287" t="s">
        <v>436</v>
      </c>
      <c r="E287" s="388" t="s">
        <v>8</v>
      </c>
      <c r="F287" s="302" t="s">
        <v>55</v>
      </c>
      <c r="H287">
        <v>91</v>
      </c>
      <c r="K287" s="1"/>
      <c r="L287" s="1"/>
      <c r="M287" s="1"/>
      <c r="N287" s="339"/>
      <c r="O287" s="102">
        <v>91</v>
      </c>
      <c r="P287" s="102">
        <v>1</v>
      </c>
      <c r="Q287" s="257">
        <v>91</v>
      </c>
      <c r="S287"/>
    </row>
    <row r="288" spans="2:19">
      <c r="B288" s="421"/>
      <c r="C288" s="404">
        <f>RANK(O288,O$246:O$305)</f>
        <v>43</v>
      </c>
      <c r="D288" t="s">
        <v>437</v>
      </c>
      <c r="E288" s="388" t="s">
        <v>8</v>
      </c>
      <c r="F288" s="302" t="s">
        <v>65</v>
      </c>
      <c r="H288">
        <v>89</v>
      </c>
      <c r="N288" s="302"/>
      <c r="O288" s="102">
        <v>89</v>
      </c>
      <c r="P288" s="102">
        <v>1</v>
      </c>
      <c r="Q288" s="257">
        <v>89</v>
      </c>
      <c r="S288"/>
    </row>
    <row r="289" spans="2:19">
      <c r="B289" s="421"/>
      <c r="C289" s="404">
        <f>RANK(O289,O$246:O$289)</f>
        <v>44</v>
      </c>
      <c r="D289" t="s">
        <v>248</v>
      </c>
      <c r="E289" s="388" t="s">
        <v>8</v>
      </c>
      <c r="F289" s="302" t="s">
        <v>35</v>
      </c>
      <c r="G289">
        <v>82</v>
      </c>
      <c r="L289" s="1"/>
      <c r="M289" s="1"/>
      <c r="N289" s="339"/>
      <c r="O289" s="102">
        <v>82</v>
      </c>
      <c r="P289" s="102">
        <v>1</v>
      </c>
      <c r="Q289" s="257">
        <v>82</v>
      </c>
      <c r="S289"/>
    </row>
    <row r="290" spans="2:19">
      <c r="B290" s="421"/>
      <c r="C290" s="404">
        <f>RANK(O290,O$246:O$305)</f>
        <v>45</v>
      </c>
      <c r="D290" t="s">
        <v>300</v>
      </c>
      <c r="E290" s="388" t="s">
        <v>8</v>
      </c>
      <c r="F290" s="302" t="s">
        <v>19</v>
      </c>
      <c r="G290">
        <v>81</v>
      </c>
      <c r="N290" s="302"/>
      <c r="O290" s="102">
        <v>81</v>
      </c>
      <c r="P290" s="102">
        <v>1</v>
      </c>
      <c r="Q290" s="257">
        <v>81</v>
      </c>
      <c r="S290"/>
    </row>
    <row r="291" spans="2:19">
      <c r="B291" s="421"/>
      <c r="C291" s="404">
        <f t="shared" ref="C291:C304" si="7">RANK(O291,O$246:O$305)</f>
        <v>46</v>
      </c>
      <c r="D291" t="s">
        <v>301</v>
      </c>
      <c r="E291" s="388" t="s">
        <v>10</v>
      </c>
      <c r="F291" s="302" t="s">
        <v>42</v>
      </c>
      <c r="G291">
        <v>79</v>
      </c>
      <c r="N291" s="302"/>
      <c r="O291">
        <v>79</v>
      </c>
      <c r="P291">
        <v>1</v>
      </c>
      <c r="Q291" s="257">
        <v>79</v>
      </c>
      <c r="S291"/>
    </row>
    <row r="292" spans="2:19">
      <c r="B292" s="421"/>
      <c r="C292" s="404">
        <f t="shared" si="7"/>
        <v>46</v>
      </c>
      <c r="D292" t="s">
        <v>572</v>
      </c>
      <c r="E292" s="388" t="s">
        <v>10</v>
      </c>
      <c r="F292" s="302" t="s">
        <v>65</v>
      </c>
      <c r="L292">
        <v>79</v>
      </c>
      <c r="N292" s="302"/>
      <c r="O292">
        <v>79</v>
      </c>
      <c r="P292">
        <v>1</v>
      </c>
      <c r="Q292" s="257">
        <v>79</v>
      </c>
      <c r="S292"/>
    </row>
    <row r="293" spans="2:19">
      <c r="B293" s="421"/>
      <c r="C293" s="404">
        <f t="shared" si="7"/>
        <v>48</v>
      </c>
      <c r="D293" t="s">
        <v>177</v>
      </c>
      <c r="E293" s="388" t="s">
        <v>4</v>
      </c>
      <c r="F293" s="302" t="s">
        <v>38</v>
      </c>
      <c r="G293">
        <v>77</v>
      </c>
      <c r="J293" s="1"/>
      <c r="L293" s="1"/>
      <c r="M293" s="1"/>
      <c r="N293" s="339"/>
      <c r="O293" s="102">
        <v>77</v>
      </c>
      <c r="P293" s="102">
        <v>1</v>
      </c>
      <c r="Q293" s="101">
        <v>77</v>
      </c>
      <c r="S293"/>
    </row>
    <row r="294" spans="2:19">
      <c r="B294" s="421"/>
      <c r="C294" s="404">
        <f t="shared" si="7"/>
        <v>49</v>
      </c>
      <c r="D294" t="s">
        <v>302</v>
      </c>
      <c r="E294" s="388" t="s">
        <v>10</v>
      </c>
      <c r="F294" s="302" t="s">
        <v>55</v>
      </c>
      <c r="G294">
        <v>75</v>
      </c>
      <c r="N294" s="302"/>
      <c r="O294">
        <v>75</v>
      </c>
      <c r="P294">
        <v>1</v>
      </c>
      <c r="Q294" s="257">
        <v>75</v>
      </c>
      <c r="S294"/>
    </row>
    <row r="295" spans="2:19">
      <c r="B295" s="421"/>
      <c r="C295" s="404" t="e">
        <f t="shared" si="7"/>
        <v>#N/A</v>
      </c>
      <c r="E295" s="388"/>
      <c r="F295" s="302"/>
      <c r="N295" s="302"/>
      <c r="Q295" s="257"/>
      <c r="S295"/>
    </row>
    <row r="296" spans="2:19">
      <c r="B296" s="421"/>
      <c r="C296" s="404" t="e">
        <f t="shared" si="7"/>
        <v>#N/A</v>
      </c>
      <c r="E296" s="388"/>
      <c r="F296" s="302"/>
      <c r="N296" s="302"/>
      <c r="Q296" s="257"/>
      <c r="S296"/>
    </row>
    <row r="297" spans="2:19">
      <c r="B297" s="421"/>
      <c r="C297" s="404" t="e">
        <f t="shared" si="7"/>
        <v>#N/A</v>
      </c>
      <c r="E297" s="388"/>
      <c r="F297" s="302"/>
      <c r="N297" s="302"/>
      <c r="Q297" s="257"/>
      <c r="S297"/>
    </row>
    <row r="298" spans="2:19">
      <c r="B298" s="421"/>
      <c r="C298" s="404" t="e">
        <f t="shared" si="7"/>
        <v>#N/A</v>
      </c>
      <c r="E298" s="388"/>
      <c r="F298" s="302"/>
      <c r="N298" s="302"/>
      <c r="Q298" s="257"/>
      <c r="S298"/>
    </row>
    <row r="299" spans="2:19">
      <c r="B299" s="421"/>
      <c r="C299" s="404" t="e">
        <f t="shared" si="7"/>
        <v>#N/A</v>
      </c>
      <c r="E299" s="388"/>
      <c r="F299" s="302"/>
      <c r="N299" s="302"/>
      <c r="Q299" s="257"/>
      <c r="S299"/>
    </row>
    <row r="300" spans="2:19">
      <c r="B300" s="421"/>
      <c r="C300" s="404" t="e">
        <f t="shared" si="7"/>
        <v>#N/A</v>
      </c>
      <c r="E300" s="388"/>
      <c r="F300" s="302"/>
      <c r="N300" s="302"/>
      <c r="Q300" s="257"/>
      <c r="S300"/>
    </row>
    <row r="301" spans="2:19">
      <c r="B301" s="421"/>
      <c r="C301" s="404" t="e">
        <f t="shared" si="7"/>
        <v>#N/A</v>
      </c>
      <c r="E301" s="388"/>
      <c r="F301" s="302"/>
      <c r="N301" s="302"/>
      <c r="Q301" s="257"/>
      <c r="S301"/>
    </row>
    <row r="302" spans="2:19">
      <c r="B302" s="421"/>
      <c r="C302" s="404" t="e">
        <f t="shared" si="7"/>
        <v>#N/A</v>
      </c>
      <c r="E302" s="388"/>
      <c r="F302" s="302"/>
      <c r="N302" s="302"/>
      <c r="Q302" s="257"/>
      <c r="S302"/>
    </row>
    <row r="303" spans="2:19">
      <c r="B303" s="421"/>
      <c r="C303" s="404" t="e">
        <f t="shared" si="7"/>
        <v>#N/A</v>
      </c>
      <c r="E303" s="388"/>
      <c r="F303" s="302"/>
      <c r="N303" s="302"/>
      <c r="Q303" s="257"/>
      <c r="S303"/>
    </row>
    <row r="304" spans="2:19">
      <c r="B304" s="421"/>
      <c r="C304" s="404" t="e">
        <f t="shared" si="7"/>
        <v>#N/A</v>
      </c>
      <c r="E304" s="388"/>
      <c r="F304" s="302"/>
      <c r="N304" s="302"/>
      <c r="S304"/>
    </row>
    <row r="305" spans="2:19">
      <c r="B305" s="421"/>
      <c r="E305" s="388"/>
      <c r="F305" s="302"/>
      <c r="N305" s="302"/>
      <c r="Q305" s="257"/>
      <c r="S305"/>
    </row>
    <row r="306" spans="2:19" ht="136.5">
      <c r="B306" s="431"/>
      <c r="C306" s="432"/>
      <c r="D306" s="376" t="str">
        <f>D245</f>
        <v>Name</v>
      </c>
      <c r="E306" s="433" t="str">
        <f t="shared" ref="E306:Q306" si="8">E245</f>
        <v>Club</v>
      </c>
      <c r="F306" s="377" t="str">
        <f t="shared" si="8"/>
        <v>Age
Class</v>
      </c>
      <c r="G306" s="378" t="str">
        <f t="shared" si="8"/>
        <v>Penrith Beacon</v>
      </c>
      <c r="H306" s="378" t="str">
        <f t="shared" si="8"/>
        <v>Loughrigg (LOC)</v>
      </c>
      <c r="I306" s="378" t="str">
        <f t="shared" si="8"/>
        <v>Lank Rigg (WCOC)</v>
      </c>
      <c r="J306" s="378" t="str">
        <f t="shared" si="8"/>
        <v>Ling Fell (WCOC)</v>
      </c>
      <c r="K306" s="378" t="str">
        <f t="shared" si="8"/>
        <v>Harter Fell (LOC)</v>
      </c>
      <c r="L306" s="378" t="str">
        <f t="shared" si="8"/>
        <v>Faulds Brow (BL)</v>
      </c>
      <c r="M306" s="378"/>
      <c r="N306" s="379"/>
      <c r="O306" s="378" t="str">
        <f t="shared" si="8"/>
        <v>Galoppen Score</v>
      </c>
      <c r="P306" s="378" t="str">
        <f t="shared" si="8"/>
        <v>Number of Counting Scores</v>
      </c>
      <c r="Q306" s="378" t="str">
        <f t="shared" si="8"/>
        <v>Galoppen Score</v>
      </c>
      <c r="R306" s="153"/>
      <c r="S306"/>
    </row>
    <row r="307" spans="2:19">
      <c r="B307" s="438" t="s">
        <v>440</v>
      </c>
      <c r="C307" s="404">
        <f>RANK(O307,O$307:O$321)</f>
        <v>1</v>
      </c>
      <c r="D307" s="288" t="s">
        <v>439</v>
      </c>
      <c r="E307" s="342" t="s">
        <v>8</v>
      </c>
      <c r="F307" s="336" t="s">
        <v>38</v>
      </c>
      <c r="G307" s="290"/>
      <c r="H307" s="288">
        <v>99</v>
      </c>
      <c r="N307" s="302"/>
      <c r="O307" s="102">
        <v>99</v>
      </c>
      <c r="P307" s="102">
        <v>1</v>
      </c>
      <c r="Q307" s="101">
        <f>O307/P307</f>
        <v>99</v>
      </c>
      <c r="S307"/>
    </row>
    <row r="308" spans="2:19">
      <c r="B308" s="43"/>
      <c r="C308" s="404">
        <f t="shared" ref="C308:C321" si="9">RANK(O308,O$307:O$321)</f>
        <v>2</v>
      </c>
      <c r="D308" s="288" t="s">
        <v>99</v>
      </c>
      <c r="E308" s="342" t="s">
        <v>10</v>
      </c>
      <c r="F308" s="336" t="s">
        <v>104</v>
      </c>
      <c r="G308" s="290"/>
      <c r="H308" s="288">
        <v>98</v>
      </c>
      <c r="N308" s="302"/>
      <c r="O308" s="102">
        <v>98</v>
      </c>
      <c r="P308" s="102">
        <v>1</v>
      </c>
      <c r="Q308" s="101">
        <f>O308/P308</f>
        <v>98</v>
      </c>
      <c r="S308"/>
    </row>
    <row r="309" spans="2:19">
      <c r="B309" s="43"/>
      <c r="C309" s="404" t="e">
        <f t="shared" si="9"/>
        <v>#N/A</v>
      </c>
      <c r="E309" s="388"/>
      <c r="F309" s="302"/>
      <c r="N309" s="302"/>
      <c r="Q309" s="257"/>
      <c r="S309"/>
    </row>
    <row r="310" spans="2:19">
      <c r="B310" s="43"/>
      <c r="C310" s="404" t="e">
        <f t="shared" si="9"/>
        <v>#N/A</v>
      </c>
      <c r="E310" s="388"/>
      <c r="F310" s="302"/>
      <c r="N310" s="302"/>
      <c r="Q310" s="257"/>
      <c r="S310"/>
    </row>
    <row r="311" spans="2:19">
      <c r="B311" s="43"/>
      <c r="C311" s="404" t="e">
        <f t="shared" si="9"/>
        <v>#N/A</v>
      </c>
      <c r="E311" s="388"/>
      <c r="F311" s="302"/>
      <c r="N311" s="302"/>
      <c r="Q311" s="257"/>
      <c r="S311"/>
    </row>
    <row r="312" spans="2:19">
      <c r="B312" s="43"/>
      <c r="C312" s="404" t="e">
        <f t="shared" si="9"/>
        <v>#N/A</v>
      </c>
      <c r="E312" s="388"/>
      <c r="F312" s="302"/>
      <c r="N312" s="302"/>
      <c r="Q312" s="257"/>
      <c r="S312"/>
    </row>
    <row r="313" spans="2:19">
      <c r="B313" s="43"/>
      <c r="C313" s="404" t="e">
        <f t="shared" si="9"/>
        <v>#N/A</v>
      </c>
      <c r="E313" s="388"/>
      <c r="F313" s="302"/>
      <c r="N313" s="302"/>
      <c r="Q313" s="257"/>
      <c r="S313"/>
    </row>
    <row r="314" spans="2:19">
      <c r="B314" s="43"/>
      <c r="C314" s="404" t="e">
        <f t="shared" si="9"/>
        <v>#N/A</v>
      </c>
      <c r="E314" s="388"/>
      <c r="F314" s="302"/>
      <c r="N314" s="302"/>
      <c r="Q314" s="257"/>
      <c r="S314"/>
    </row>
    <row r="315" spans="2:19">
      <c r="B315" s="43"/>
      <c r="C315" s="404" t="e">
        <f t="shared" si="9"/>
        <v>#N/A</v>
      </c>
      <c r="E315" s="388"/>
      <c r="F315" s="302"/>
      <c r="N315" s="302"/>
      <c r="Q315" s="257"/>
      <c r="S315"/>
    </row>
    <row r="316" spans="2:19">
      <c r="B316" s="43"/>
      <c r="C316" s="404" t="e">
        <f t="shared" si="9"/>
        <v>#N/A</v>
      </c>
      <c r="E316" s="388"/>
      <c r="F316" s="302"/>
      <c r="N316" s="302"/>
      <c r="Q316" s="257"/>
      <c r="S316"/>
    </row>
    <row r="317" spans="2:19">
      <c r="B317" s="43"/>
      <c r="C317" s="404" t="e">
        <f t="shared" si="9"/>
        <v>#N/A</v>
      </c>
      <c r="E317" s="388"/>
      <c r="F317" s="302"/>
      <c r="N317" s="302"/>
      <c r="Q317" s="257"/>
      <c r="S317"/>
    </row>
    <row r="318" spans="2:19">
      <c r="B318" s="43"/>
      <c r="C318" s="404" t="e">
        <f t="shared" si="9"/>
        <v>#N/A</v>
      </c>
      <c r="E318" s="388"/>
      <c r="F318" s="302"/>
      <c r="N318" s="302"/>
      <c r="Q318" s="257"/>
      <c r="S318"/>
    </row>
    <row r="319" spans="2:19">
      <c r="B319" s="43"/>
      <c r="C319" s="404" t="e">
        <f t="shared" si="9"/>
        <v>#N/A</v>
      </c>
      <c r="E319" s="388"/>
      <c r="F319" s="302"/>
      <c r="N319" s="302"/>
      <c r="Q319" s="257"/>
      <c r="S319"/>
    </row>
    <row r="320" spans="2:19">
      <c r="B320" s="43"/>
      <c r="C320" s="404" t="e">
        <f t="shared" si="9"/>
        <v>#N/A</v>
      </c>
      <c r="E320" s="388"/>
      <c r="F320" s="302"/>
      <c r="N320" s="302"/>
      <c r="Q320" s="257"/>
      <c r="S320"/>
    </row>
    <row r="321" spans="2:19">
      <c r="B321" s="43"/>
      <c r="C321" s="404" t="e">
        <f t="shared" si="9"/>
        <v>#N/A</v>
      </c>
      <c r="E321" s="388"/>
      <c r="F321" s="302"/>
      <c r="N321" s="302"/>
      <c r="Q321" s="257"/>
      <c r="S321"/>
    </row>
    <row r="322" spans="2:19">
      <c r="B322" s="1"/>
      <c r="C322" s="404"/>
      <c r="E322" s="388"/>
      <c r="F322" s="302"/>
      <c r="N322" s="302"/>
      <c r="Q322" s="257"/>
      <c r="S322"/>
    </row>
    <row r="323" spans="2:19" s="439" customFormat="1" ht="105" customHeight="1">
      <c r="B323" s="440"/>
      <c r="C323" s="441"/>
      <c r="D323" s="409" t="str">
        <f>D306</f>
        <v>Name</v>
      </c>
      <c r="E323" s="416" t="str">
        <f t="shared" ref="E323:Q323" si="10">E306</f>
        <v>Club</v>
      </c>
      <c r="F323" s="410" t="str">
        <f t="shared" si="10"/>
        <v>Age
Class</v>
      </c>
      <c r="G323" s="408" t="str">
        <f t="shared" si="10"/>
        <v>Penrith Beacon</v>
      </c>
      <c r="H323" s="408" t="str">
        <f t="shared" si="10"/>
        <v>Loughrigg (LOC)</v>
      </c>
      <c r="I323" s="408" t="str">
        <f t="shared" si="10"/>
        <v>Lank Rigg (WCOC)</v>
      </c>
      <c r="J323" s="408" t="str">
        <f t="shared" si="10"/>
        <v>Ling Fell (WCOC)</v>
      </c>
      <c r="K323" s="408" t="str">
        <f t="shared" si="10"/>
        <v>Harter Fell (LOC)</v>
      </c>
      <c r="L323" s="408" t="str">
        <f t="shared" si="10"/>
        <v>Faulds Brow (BL)</v>
      </c>
      <c r="M323" s="408"/>
      <c r="N323" s="411"/>
      <c r="O323" s="408" t="str">
        <f t="shared" si="10"/>
        <v>Galoppen Score</v>
      </c>
      <c r="P323" s="408" t="str">
        <f t="shared" si="10"/>
        <v>Number of Counting Scores</v>
      </c>
      <c r="Q323" s="408" t="str">
        <f t="shared" si="10"/>
        <v>Galoppen Score</v>
      </c>
    </row>
    <row r="324" spans="2:19">
      <c r="B324" s="35" t="s">
        <v>111</v>
      </c>
      <c r="C324" s="404">
        <f t="shared" ref="C324:C332" si="11">RANK(O324,O$324:O$341)</f>
        <v>1</v>
      </c>
      <c r="D324" t="s">
        <v>169</v>
      </c>
      <c r="E324" s="388" t="s">
        <v>4</v>
      </c>
      <c r="F324" s="302" t="s">
        <v>62</v>
      </c>
      <c r="G324">
        <v>98</v>
      </c>
      <c r="H324">
        <v>99</v>
      </c>
      <c r="I324">
        <v>99</v>
      </c>
      <c r="J324">
        <v>99</v>
      </c>
      <c r="K324" s="1"/>
      <c r="N324" s="302"/>
      <c r="O324" s="102">
        <v>395</v>
      </c>
      <c r="P324" s="102">
        <v>4</v>
      </c>
      <c r="Q324" s="101">
        <v>98.75</v>
      </c>
      <c r="S324"/>
    </row>
    <row r="325" spans="2:19">
      <c r="B325" s="35"/>
      <c r="C325" s="404">
        <f t="shared" si="11"/>
        <v>2</v>
      </c>
      <c r="D325" t="s">
        <v>442</v>
      </c>
      <c r="E325" s="388" t="s">
        <v>8</v>
      </c>
      <c r="F325" s="302" t="s">
        <v>71</v>
      </c>
      <c r="K325">
        <v>99</v>
      </c>
      <c r="L325">
        <v>99</v>
      </c>
      <c r="N325" s="302"/>
      <c r="O325">
        <v>198</v>
      </c>
      <c r="P325" s="102">
        <v>2</v>
      </c>
      <c r="Q325" s="101">
        <v>99</v>
      </c>
      <c r="S325"/>
    </row>
    <row r="326" spans="2:19">
      <c r="B326" s="35"/>
      <c r="C326" s="404">
        <f t="shared" si="11"/>
        <v>3</v>
      </c>
      <c r="D326" t="s">
        <v>185</v>
      </c>
      <c r="E326" s="388" t="s">
        <v>4</v>
      </c>
      <c r="F326" s="302" t="s">
        <v>62</v>
      </c>
      <c r="G326">
        <v>99</v>
      </c>
      <c r="J326" s="1"/>
      <c r="K326" s="1"/>
      <c r="N326" s="302"/>
      <c r="O326" s="102">
        <v>99</v>
      </c>
      <c r="P326" s="102">
        <v>1</v>
      </c>
      <c r="Q326" s="101">
        <v>99</v>
      </c>
      <c r="S326"/>
    </row>
    <row r="327" spans="2:19">
      <c r="B327" s="35"/>
      <c r="C327" s="404">
        <f t="shared" si="11"/>
        <v>4</v>
      </c>
      <c r="D327" s="288" t="s">
        <v>441</v>
      </c>
      <c r="E327" s="342" t="s">
        <v>4</v>
      </c>
      <c r="F327" s="456" t="s">
        <v>64</v>
      </c>
      <c r="G327" s="288"/>
      <c r="H327" s="288">
        <v>98</v>
      </c>
      <c r="N327" s="302"/>
      <c r="O327" s="102">
        <v>98</v>
      </c>
      <c r="P327" s="102">
        <v>1</v>
      </c>
      <c r="Q327" s="101">
        <v>98</v>
      </c>
      <c r="S327"/>
    </row>
    <row r="328" spans="2:19">
      <c r="B328" s="35"/>
      <c r="C328" s="404">
        <f t="shared" si="11"/>
        <v>4</v>
      </c>
      <c r="D328" t="s">
        <v>177</v>
      </c>
      <c r="E328" s="388" t="s">
        <v>4</v>
      </c>
      <c r="F328" s="454" t="s">
        <v>38</v>
      </c>
      <c r="J328">
        <v>98</v>
      </c>
      <c r="K328" s="1"/>
      <c r="N328" s="302"/>
      <c r="O328" s="102">
        <v>98</v>
      </c>
      <c r="P328" s="102">
        <v>1</v>
      </c>
      <c r="Q328" s="101">
        <v>98</v>
      </c>
      <c r="S328"/>
    </row>
    <row r="329" spans="2:19">
      <c r="B329" s="35"/>
      <c r="C329" s="404">
        <f t="shared" si="11"/>
        <v>4</v>
      </c>
      <c r="D329" t="s">
        <v>561</v>
      </c>
      <c r="E329" s="388" t="s">
        <v>10</v>
      </c>
      <c r="F329" s="302" t="s">
        <v>64</v>
      </c>
      <c r="L329">
        <v>98</v>
      </c>
      <c r="N329" s="302"/>
      <c r="O329">
        <v>98</v>
      </c>
      <c r="P329" s="102">
        <v>1</v>
      </c>
      <c r="Q329" s="101">
        <v>98</v>
      </c>
      <c r="S329"/>
    </row>
    <row r="330" spans="2:19">
      <c r="B330" s="35"/>
      <c r="C330" s="404">
        <f t="shared" si="11"/>
        <v>7</v>
      </c>
      <c r="D330" t="s">
        <v>84</v>
      </c>
      <c r="E330" s="388" t="s">
        <v>4</v>
      </c>
      <c r="F330" s="302" t="s">
        <v>64</v>
      </c>
      <c r="G330">
        <v>97</v>
      </c>
      <c r="N330" s="302"/>
      <c r="O330" s="102">
        <v>97</v>
      </c>
      <c r="P330" s="102">
        <v>1</v>
      </c>
      <c r="Q330" s="101">
        <v>97</v>
      </c>
      <c r="S330"/>
    </row>
    <row r="331" spans="2:19">
      <c r="B331" s="35"/>
      <c r="C331" s="404">
        <f t="shared" si="11"/>
        <v>7</v>
      </c>
      <c r="D331" t="s">
        <v>300</v>
      </c>
      <c r="E331" s="388" t="s">
        <v>8</v>
      </c>
      <c r="F331" s="302" t="s">
        <v>19</v>
      </c>
      <c r="L331">
        <v>97</v>
      </c>
      <c r="N331" s="302"/>
      <c r="O331">
        <v>97</v>
      </c>
      <c r="P331" s="102">
        <v>1</v>
      </c>
      <c r="Q331" s="101">
        <v>97</v>
      </c>
      <c r="S331"/>
    </row>
    <row r="332" spans="2:19">
      <c r="B332" s="35"/>
      <c r="C332" s="404">
        <f t="shared" si="11"/>
        <v>9</v>
      </c>
      <c r="D332" t="s">
        <v>259</v>
      </c>
      <c r="E332" s="388" t="s">
        <v>4</v>
      </c>
      <c r="F332" s="302" t="s">
        <v>38</v>
      </c>
      <c r="G332">
        <v>96</v>
      </c>
      <c r="N332" s="302"/>
      <c r="O332">
        <v>96</v>
      </c>
      <c r="P332" s="100">
        <v>1</v>
      </c>
      <c r="Q332" s="389">
        <v>96</v>
      </c>
      <c r="S332"/>
    </row>
    <row r="333" spans="2:19">
      <c r="B333" s="35"/>
      <c r="C333" s="404" t="e">
        <f t="shared" ref="C333:C338" si="12">RANK(O333,O$324:O$341)</f>
        <v>#N/A</v>
      </c>
      <c r="E333" s="388"/>
      <c r="F333" s="302"/>
      <c r="N333" s="302"/>
      <c r="P333" s="102"/>
      <c r="Q333" s="101"/>
      <c r="S333"/>
    </row>
    <row r="334" spans="2:19">
      <c r="B334" s="35"/>
      <c r="C334" s="404" t="e">
        <f t="shared" si="12"/>
        <v>#N/A</v>
      </c>
      <c r="E334" s="388"/>
      <c r="F334" s="302"/>
      <c r="N334" s="302"/>
      <c r="P334" s="102"/>
      <c r="Q334" s="101"/>
      <c r="S334"/>
    </row>
    <row r="335" spans="2:19">
      <c r="B335" s="35"/>
      <c r="C335" s="404" t="e">
        <f t="shared" si="12"/>
        <v>#N/A</v>
      </c>
      <c r="E335" s="388"/>
      <c r="F335" s="302"/>
      <c r="N335" s="302"/>
      <c r="P335" s="102"/>
      <c r="Q335" s="101"/>
      <c r="S335"/>
    </row>
    <row r="336" spans="2:19">
      <c r="B336" s="35"/>
      <c r="C336" s="404" t="e">
        <f t="shared" si="12"/>
        <v>#N/A</v>
      </c>
      <c r="E336" s="388"/>
      <c r="F336" s="302"/>
      <c r="N336" s="302"/>
      <c r="P336" s="102"/>
      <c r="Q336" s="101"/>
      <c r="S336"/>
    </row>
    <row r="337" spans="2:19">
      <c r="B337" s="35"/>
      <c r="C337" s="404" t="e">
        <f t="shared" si="12"/>
        <v>#N/A</v>
      </c>
      <c r="E337" s="388"/>
      <c r="F337" s="302"/>
      <c r="N337" s="302"/>
      <c r="P337" s="102"/>
      <c r="Q337" s="101"/>
      <c r="S337"/>
    </row>
    <row r="338" spans="2:19">
      <c r="B338" s="35"/>
      <c r="C338" s="404" t="e">
        <f t="shared" si="12"/>
        <v>#N/A</v>
      </c>
      <c r="E338" s="388"/>
      <c r="F338" s="302"/>
      <c r="N338" s="302"/>
      <c r="P338" s="102"/>
      <c r="Q338" s="101"/>
      <c r="S338"/>
    </row>
    <row r="339" spans="2:19">
      <c r="B339" s="1"/>
      <c r="C339" s="404"/>
      <c r="E339" s="388"/>
      <c r="F339" s="302"/>
      <c r="N339" s="302"/>
      <c r="P339" s="102"/>
      <c r="Q339" s="101"/>
      <c r="S339"/>
    </row>
    <row r="340" spans="2:19">
      <c r="B340" s="1"/>
      <c r="E340" s="388"/>
      <c r="F340" s="302"/>
      <c r="N340" s="302"/>
      <c r="P340" s="102"/>
      <c r="Q340" s="101"/>
      <c r="S340"/>
    </row>
    <row r="341" spans="2:19" ht="90">
      <c r="B341" s="319" t="s">
        <v>109</v>
      </c>
      <c r="C341" s="319" t="s">
        <v>110</v>
      </c>
      <c r="D341" s="318" t="s">
        <v>1</v>
      </c>
      <c r="E341" s="426" t="s">
        <v>2</v>
      </c>
      <c r="F341" s="427" t="s">
        <v>108</v>
      </c>
      <c r="G341" s="406" t="str">
        <f t="shared" ref="G341:L341" si="13">G1</f>
        <v>Penrith Beacon</v>
      </c>
      <c r="H341" s="406" t="str">
        <f t="shared" si="13"/>
        <v>Loughrigg (LOC)</v>
      </c>
      <c r="I341" s="406" t="str">
        <f t="shared" si="13"/>
        <v>Lank Rigg (WCOC)</v>
      </c>
      <c r="J341" s="406" t="str">
        <f t="shared" si="13"/>
        <v>Ling Fell (WCOC)</v>
      </c>
      <c r="K341" s="406" t="str">
        <f t="shared" si="13"/>
        <v>Harter Fell (LOC)</v>
      </c>
      <c r="L341" s="406" t="str">
        <f t="shared" si="13"/>
        <v>Faulds Brow (BL)</v>
      </c>
      <c r="M341" s="406"/>
      <c r="N341" s="442"/>
      <c r="O341" s="406" t="s">
        <v>85</v>
      </c>
      <c r="P341" s="406" t="s">
        <v>106</v>
      </c>
      <c r="Q341" s="428" t="s">
        <v>107</v>
      </c>
      <c r="S341"/>
    </row>
    <row r="342" spans="2:19">
      <c r="B342" s="412" t="s">
        <v>74</v>
      </c>
      <c r="C342" s="404">
        <f>RANK(O342,O$342:O$354)</f>
        <v>1</v>
      </c>
      <c r="D342" s="288" t="s">
        <v>443</v>
      </c>
      <c r="E342" s="342" t="s">
        <v>8</v>
      </c>
      <c r="F342" s="336" t="s">
        <v>71</v>
      </c>
      <c r="G342" s="290"/>
      <c r="H342" s="288">
        <v>98</v>
      </c>
      <c r="I342">
        <v>98</v>
      </c>
      <c r="K342">
        <v>99</v>
      </c>
      <c r="N342" s="302"/>
      <c r="O342" s="102">
        <v>295</v>
      </c>
      <c r="P342" s="102">
        <v>3</v>
      </c>
      <c r="Q342" s="101">
        <v>98.333333333333329</v>
      </c>
      <c r="S342"/>
    </row>
    <row r="343" spans="2:19">
      <c r="B343" s="412"/>
      <c r="C343" s="404">
        <f t="shared" ref="C343:C354" si="14">RANK(O343,O$342:O$354)</f>
        <v>2</v>
      </c>
      <c r="D343" s="288" t="s">
        <v>499</v>
      </c>
      <c r="E343" s="342" t="s">
        <v>4</v>
      </c>
      <c r="F343" s="457" t="s">
        <v>42</v>
      </c>
      <c r="J343">
        <v>99</v>
      </c>
      <c r="N343" s="302"/>
      <c r="O343" s="102">
        <v>99</v>
      </c>
      <c r="P343" s="102">
        <v>1</v>
      </c>
      <c r="Q343" s="101">
        <v>99</v>
      </c>
      <c r="S343"/>
    </row>
    <row r="344" spans="2:19">
      <c r="B344" s="412"/>
      <c r="C344" s="404">
        <f t="shared" si="14"/>
        <v>2</v>
      </c>
      <c r="D344" s="288" t="s">
        <v>448</v>
      </c>
      <c r="E344" s="342" t="s">
        <v>4</v>
      </c>
      <c r="F344" s="336" t="s">
        <v>19</v>
      </c>
      <c r="G344" s="288"/>
      <c r="H344" s="288"/>
      <c r="I344">
        <v>99</v>
      </c>
      <c r="N344" s="302"/>
      <c r="O344" s="102">
        <v>99</v>
      </c>
      <c r="P344" s="102">
        <v>1</v>
      </c>
      <c r="Q344" s="101">
        <v>99</v>
      </c>
      <c r="S344"/>
    </row>
    <row r="345" spans="2:19">
      <c r="B345" s="412"/>
      <c r="C345" s="404">
        <f t="shared" si="14"/>
        <v>2</v>
      </c>
      <c r="D345" t="s">
        <v>294</v>
      </c>
      <c r="E345" s="388" t="s">
        <v>11</v>
      </c>
      <c r="F345" s="302" t="s">
        <v>73</v>
      </c>
      <c r="G345">
        <v>99</v>
      </c>
      <c r="N345" s="302"/>
      <c r="O345">
        <v>99</v>
      </c>
      <c r="P345" s="102">
        <v>1</v>
      </c>
      <c r="Q345" s="101">
        <v>99</v>
      </c>
      <c r="S345"/>
    </row>
    <row r="346" spans="2:19">
      <c r="B346" s="412"/>
      <c r="C346" s="404">
        <f t="shared" si="14"/>
        <v>2</v>
      </c>
      <c r="D346" s="288" t="s">
        <v>442</v>
      </c>
      <c r="E346" s="342" t="s">
        <v>8</v>
      </c>
      <c r="F346" s="336" t="s">
        <v>71</v>
      </c>
      <c r="G346" s="290"/>
      <c r="H346" s="288">
        <v>99</v>
      </c>
      <c r="N346" s="302"/>
      <c r="O346" s="102">
        <v>99</v>
      </c>
      <c r="P346" s="102">
        <v>1</v>
      </c>
      <c r="Q346" s="101">
        <v>99</v>
      </c>
      <c r="S346"/>
    </row>
    <row r="347" spans="2:19">
      <c r="B347" s="412"/>
      <c r="C347" s="404">
        <f t="shared" si="14"/>
        <v>2</v>
      </c>
      <c r="D347" t="s">
        <v>560</v>
      </c>
      <c r="E347" s="388" t="s">
        <v>4</v>
      </c>
      <c r="F347" s="302" t="s">
        <v>81</v>
      </c>
      <c r="L347">
        <v>99</v>
      </c>
      <c r="N347" s="302"/>
      <c r="O347">
        <v>99</v>
      </c>
      <c r="P347" s="102">
        <v>1</v>
      </c>
      <c r="Q347" s="101">
        <v>99</v>
      </c>
      <c r="S347"/>
    </row>
    <row r="348" spans="2:19">
      <c r="B348" s="412"/>
      <c r="C348" s="404">
        <f t="shared" si="14"/>
        <v>7</v>
      </c>
      <c r="D348" t="s">
        <v>541</v>
      </c>
      <c r="E348" s="388" t="s">
        <v>8</v>
      </c>
      <c r="F348" s="302" t="s">
        <v>23</v>
      </c>
      <c r="K348">
        <v>98</v>
      </c>
      <c r="N348" s="302"/>
      <c r="O348">
        <v>98</v>
      </c>
      <c r="P348" s="102">
        <v>1</v>
      </c>
      <c r="Q348" s="101">
        <v>98</v>
      </c>
      <c r="S348"/>
    </row>
    <row r="349" spans="2:19">
      <c r="B349" s="412"/>
      <c r="C349" s="404">
        <f t="shared" si="14"/>
        <v>7</v>
      </c>
      <c r="D349" t="s">
        <v>260</v>
      </c>
      <c r="E349" s="388" t="s">
        <v>4</v>
      </c>
      <c r="F349" s="302" t="s">
        <v>82</v>
      </c>
      <c r="L349">
        <v>98</v>
      </c>
      <c r="N349" s="302"/>
      <c r="O349">
        <v>98</v>
      </c>
      <c r="P349" s="102">
        <v>1</v>
      </c>
      <c r="Q349" s="101">
        <v>98</v>
      </c>
      <c r="S349"/>
    </row>
    <row r="350" spans="2:19">
      <c r="B350" s="412"/>
      <c r="C350" s="404">
        <f t="shared" si="14"/>
        <v>9</v>
      </c>
      <c r="D350" t="s">
        <v>444</v>
      </c>
      <c r="E350" s="388" t="s">
        <v>10</v>
      </c>
      <c r="F350" s="302" t="s">
        <v>18</v>
      </c>
      <c r="H350">
        <v>97</v>
      </c>
      <c r="N350" s="302"/>
      <c r="O350">
        <v>97</v>
      </c>
      <c r="P350" s="102">
        <v>1</v>
      </c>
      <c r="Q350" s="101">
        <v>97</v>
      </c>
      <c r="S350"/>
    </row>
    <row r="351" spans="2:19">
      <c r="B351" s="412"/>
      <c r="C351" s="404" t="e">
        <f t="shared" si="14"/>
        <v>#N/A</v>
      </c>
      <c r="E351" s="388"/>
      <c r="F351" s="302"/>
      <c r="N351" s="302"/>
      <c r="P351" s="102"/>
      <c r="Q351" s="101"/>
      <c r="S351"/>
    </row>
    <row r="352" spans="2:19">
      <c r="B352" s="412"/>
      <c r="C352" s="404" t="e">
        <f t="shared" si="14"/>
        <v>#N/A</v>
      </c>
      <c r="E352" s="388"/>
      <c r="F352" s="302"/>
      <c r="N352" s="302"/>
      <c r="P352" s="102"/>
      <c r="Q352" s="101"/>
      <c r="S352"/>
    </row>
    <row r="353" spans="2:19">
      <c r="B353" s="412"/>
      <c r="C353" s="404" t="e">
        <f t="shared" si="14"/>
        <v>#N/A</v>
      </c>
      <c r="E353" s="388"/>
      <c r="F353" s="302"/>
      <c r="N353" s="302"/>
      <c r="P353" s="102"/>
      <c r="Q353" s="101"/>
      <c r="S353"/>
    </row>
    <row r="354" spans="2:19">
      <c r="B354" s="412"/>
      <c r="C354" s="404" t="e">
        <f t="shared" si="14"/>
        <v>#N/A</v>
      </c>
      <c r="E354" s="388"/>
      <c r="F354" s="302"/>
      <c r="N354" s="302"/>
      <c r="P354" s="102"/>
      <c r="Q354" s="101"/>
      <c r="S354"/>
    </row>
    <row r="355" spans="2:19">
      <c r="B355" s="1"/>
      <c r="C355" s="404"/>
      <c r="E355" s="388"/>
      <c r="F355" s="302"/>
      <c r="N355" s="302"/>
      <c r="P355" s="102"/>
      <c r="Q355" s="101"/>
      <c r="S355"/>
    </row>
    <row r="356" spans="2:19">
      <c r="B356" s="1"/>
      <c r="D356" s="102"/>
      <c r="E356" s="342"/>
      <c r="F356" s="336"/>
      <c r="G356" s="443"/>
      <c r="H356" s="100"/>
      <c r="I356" s="100"/>
      <c r="J356" s="100"/>
      <c r="K356" s="100"/>
      <c r="L356" s="100"/>
      <c r="M356" s="100"/>
      <c r="N356" s="444"/>
      <c r="O356" s="100"/>
      <c r="P356" s="102"/>
      <c r="Q356" s="101"/>
      <c r="S356"/>
    </row>
    <row r="357" spans="2:19" ht="90">
      <c r="B357" s="445" t="s">
        <v>109</v>
      </c>
      <c r="C357" s="445" t="s">
        <v>110</v>
      </c>
      <c r="D357" s="446" t="s">
        <v>1</v>
      </c>
      <c r="E357" s="447" t="s">
        <v>2</v>
      </c>
      <c r="F357" s="448" t="s">
        <v>108</v>
      </c>
      <c r="G357" s="449" t="str">
        <f t="shared" ref="G357:L357" si="15">G1</f>
        <v>Penrith Beacon</v>
      </c>
      <c r="H357" s="449" t="str">
        <f t="shared" si="15"/>
        <v>Loughrigg (LOC)</v>
      </c>
      <c r="I357" s="449" t="str">
        <f t="shared" si="15"/>
        <v>Lank Rigg (WCOC)</v>
      </c>
      <c r="J357" s="449" t="str">
        <f t="shared" si="15"/>
        <v>Ling Fell (WCOC)</v>
      </c>
      <c r="K357" s="449" t="str">
        <f t="shared" si="15"/>
        <v>Harter Fell (LOC)</v>
      </c>
      <c r="L357" s="449" t="str">
        <f t="shared" si="15"/>
        <v>Faulds Brow (BL)</v>
      </c>
      <c r="M357" s="449"/>
      <c r="N357" s="450"/>
      <c r="O357" s="449" t="s">
        <v>85</v>
      </c>
      <c r="P357" s="449" t="s">
        <v>106</v>
      </c>
      <c r="Q357" s="451" t="s">
        <v>107</v>
      </c>
      <c r="S357"/>
    </row>
    <row r="358" spans="2:19">
      <c r="B358" s="413" t="s">
        <v>79</v>
      </c>
      <c r="C358" s="404">
        <f t="shared" ref="C358:C368" si="16">_xlfn.RANK.EQ(O358,O$358:O$373)</f>
        <v>1</v>
      </c>
      <c r="D358" s="288" t="s">
        <v>445</v>
      </c>
      <c r="E358" s="342" t="s">
        <v>4</v>
      </c>
      <c r="F358" s="336" t="s">
        <v>81</v>
      </c>
      <c r="H358">
        <v>99</v>
      </c>
      <c r="I358" s="102"/>
      <c r="J358" s="102"/>
      <c r="K358" s="101"/>
      <c r="L358" s="101"/>
      <c r="M358" s="101"/>
      <c r="N358" s="340"/>
      <c r="O358">
        <v>99</v>
      </c>
      <c r="P358">
        <v>1</v>
      </c>
      <c r="Q358" s="257">
        <v>99</v>
      </c>
      <c r="S358"/>
    </row>
    <row r="359" spans="2:19">
      <c r="B359" s="413"/>
      <c r="C359" s="404">
        <f t="shared" si="16"/>
        <v>1</v>
      </c>
      <c r="D359" s="288" t="s">
        <v>267</v>
      </c>
      <c r="E359" s="342" t="s">
        <v>8</v>
      </c>
      <c r="F359" s="336" t="s">
        <v>13</v>
      </c>
      <c r="G359">
        <v>99</v>
      </c>
      <c r="I359" s="102"/>
      <c r="J359" s="102"/>
      <c r="K359" s="101"/>
      <c r="L359" s="101"/>
      <c r="M359" s="101"/>
      <c r="N359" s="340"/>
      <c r="O359">
        <v>99</v>
      </c>
      <c r="P359">
        <v>1</v>
      </c>
      <c r="Q359" s="257">
        <v>99</v>
      </c>
      <c r="S359"/>
    </row>
    <row r="360" spans="2:19">
      <c r="B360" s="413"/>
      <c r="C360" s="404">
        <f t="shared" si="16"/>
        <v>1</v>
      </c>
      <c r="D360" s="288" t="s">
        <v>539</v>
      </c>
      <c r="E360" s="342" t="s">
        <v>8</v>
      </c>
      <c r="F360" s="336" t="s">
        <v>542</v>
      </c>
      <c r="I360" s="102"/>
      <c r="J360" s="102"/>
      <c r="K360" s="101">
        <v>99</v>
      </c>
      <c r="L360" s="101"/>
      <c r="M360" s="101"/>
      <c r="N360" s="340"/>
      <c r="O360">
        <v>99</v>
      </c>
      <c r="P360">
        <v>1</v>
      </c>
      <c r="Q360" s="257">
        <v>99</v>
      </c>
      <c r="S360"/>
    </row>
    <row r="361" spans="2:19">
      <c r="B361" s="413"/>
      <c r="C361" s="404">
        <f t="shared" si="16"/>
        <v>4</v>
      </c>
      <c r="D361" s="288" t="s">
        <v>543</v>
      </c>
      <c r="E361" s="342" t="s">
        <v>8</v>
      </c>
      <c r="F361" s="336" t="s">
        <v>281</v>
      </c>
      <c r="I361" s="102"/>
      <c r="J361" s="102"/>
      <c r="K361" s="101">
        <v>98</v>
      </c>
      <c r="L361" s="101"/>
      <c r="M361" s="101"/>
      <c r="N361" s="340"/>
      <c r="O361">
        <v>98</v>
      </c>
      <c r="P361">
        <v>1</v>
      </c>
      <c r="Q361" s="257">
        <v>98</v>
      </c>
      <c r="S361"/>
    </row>
    <row r="362" spans="2:19">
      <c r="B362" s="413"/>
      <c r="C362" s="404">
        <f t="shared" si="16"/>
        <v>4</v>
      </c>
      <c r="D362" t="s">
        <v>284</v>
      </c>
      <c r="E362" s="388" t="s">
        <v>10</v>
      </c>
      <c r="F362" s="302" t="s">
        <v>81</v>
      </c>
      <c r="G362">
        <v>98</v>
      </c>
      <c r="N362" s="302"/>
      <c r="O362">
        <v>98</v>
      </c>
      <c r="P362">
        <v>1</v>
      </c>
      <c r="Q362" s="257">
        <v>98</v>
      </c>
      <c r="S362"/>
    </row>
    <row r="363" spans="2:19">
      <c r="B363" s="413"/>
      <c r="C363" s="404">
        <f t="shared" si="16"/>
        <v>6</v>
      </c>
      <c r="D363" s="288" t="s">
        <v>285</v>
      </c>
      <c r="E363" s="342" t="s">
        <v>4</v>
      </c>
      <c r="F363" s="336" t="s">
        <v>82</v>
      </c>
      <c r="G363" s="288">
        <v>97</v>
      </c>
      <c r="H363" s="288"/>
      <c r="K363" s="102"/>
      <c r="L363" s="102"/>
      <c r="M363" s="102"/>
      <c r="N363" s="341"/>
      <c r="O363">
        <v>97</v>
      </c>
      <c r="P363">
        <v>1</v>
      </c>
      <c r="Q363" s="257">
        <v>97</v>
      </c>
      <c r="S363"/>
    </row>
    <row r="364" spans="2:19">
      <c r="B364" s="413"/>
      <c r="C364" s="404">
        <f t="shared" si="16"/>
        <v>6</v>
      </c>
      <c r="D364" t="s">
        <v>540</v>
      </c>
      <c r="E364" s="388" t="s">
        <v>8</v>
      </c>
      <c r="F364" s="302" t="s">
        <v>81</v>
      </c>
      <c r="K364">
        <v>97</v>
      </c>
      <c r="N364" s="302"/>
      <c r="O364">
        <v>97</v>
      </c>
      <c r="P364">
        <v>1</v>
      </c>
      <c r="Q364" s="257">
        <v>97</v>
      </c>
      <c r="S364"/>
    </row>
    <row r="365" spans="2:19">
      <c r="B365" s="413"/>
      <c r="C365" s="404">
        <f t="shared" si="16"/>
        <v>8</v>
      </c>
      <c r="D365" t="s">
        <v>286</v>
      </c>
      <c r="E365" s="388" t="s">
        <v>10</v>
      </c>
      <c r="F365" s="302" t="s">
        <v>81</v>
      </c>
      <c r="G365">
        <v>96</v>
      </c>
      <c r="N365" s="302"/>
      <c r="O365">
        <v>96</v>
      </c>
      <c r="P365">
        <v>1</v>
      </c>
      <c r="Q365" s="257">
        <v>96</v>
      </c>
      <c r="S365"/>
    </row>
    <row r="366" spans="2:19">
      <c r="B366" s="413"/>
      <c r="C366" s="404">
        <f t="shared" si="16"/>
        <v>9</v>
      </c>
      <c r="D366" s="288" t="s">
        <v>260</v>
      </c>
      <c r="E366" s="342" t="s">
        <v>4</v>
      </c>
      <c r="F366" s="336" t="s">
        <v>82</v>
      </c>
      <c r="G366">
        <v>95</v>
      </c>
      <c r="I366" s="102"/>
      <c r="J366" s="102"/>
      <c r="K366" s="101"/>
      <c r="L366" s="101"/>
      <c r="M366" s="101"/>
      <c r="N366" s="340"/>
      <c r="O366">
        <v>95</v>
      </c>
      <c r="P366">
        <v>1</v>
      </c>
      <c r="Q366" s="257">
        <v>95</v>
      </c>
      <c r="S366"/>
    </row>
    <row r="367" spans="2:19">
      <c r="B367" s="413"/>
      <c r="C367" s="404">
        <f t="shared" si="16"/>
        <v>10</v>
      </c>
      <c r="D367" s="288" t="s">
        <v>288</v>
      </c>
      <c r="E367" s="342" t="s">
        <v>4</v>
      </c>
      <c r="F367" s="336" t="s">
        <v>81</v>
      </c>
      <c r="G367">
        <v>94</v>
      </c>
      <c r="I367" s="102"/>
      <c r="J367" s="102"/>
      <c r="K367" s="101"/>
      <c r="L367" s="101"/>
      <c r="M367" s="101"/>
      <c r="N367" s="340"/>
      <c r="O367">
        <v>94</v>
      </c>
      <c r="P367">
        <v>1</v>
      </c>
      <c r="Q367" s="257">
        <v>94</v>
      </c>
      <c r="S367"/>
    </row>
    <row r="368" spans="2:19">
      <c r="B368" s="413"/>
      <c r="C368" s="404">
        <f t="shared" si="16"/>
        <v>11</v>
      </c>
      <c r="D368" s="288" t="s">
        <v>289</v>
      </c>
      <c r="E368" s="342" t="s">
        <v>4</v>
      </c>
      <c r="F368" s="336" t="s">
        <v>82</v>
      </c>
      <c r="G368">
        <v>93</v>
      </c>
      <c r="I368" s="102"/>
      <c r="J368" s="102"/>
      <c r="K368" s="101"/>
      <c r="L368" s="101"/>
      <c r="M368" s="101"/>
      <c r="N368" s="340"/>
      <c r="O368">
        <v>93</v>
      </c>
      <c r="P368">
        <v>1</v>
      </c>
      <c r="Q368" s="257">
        <v>93</v>
      </c>
      <c r="S368"/>
    </row>
    <row r="369" spans="2:19">
      <c r="B369" s="413"/>
      <c r="C369" s="404" t="e">
        <f t="shared" ref="C369:C373" si="17">_xlfn.RANK.EQ(O369,O$358:O$373)</f>
        <v>#N/A</v>
      </c>
      <c r="E369" s="388"/>
      <c r="F369" s="302"/>
      <c r="N369" s="302"/>
      <c r="Q369" s="257"/>
      <c r="S369"/>
    </row>
    <row r="370" spans="2:19">
      <c r="B370" s="413"/>
      <c r="C370" s="404" t="e">
        <f t="shared" si="17"/>
        <v>#N/A</v>
      </c>
      <c r="E370" s="388"/>
      <c r="F370" s="302"/>
      <c r="N370" s="302"/>
      <c r="Q370" s="257"/>
      <c r="S370"/>
    </row>
    <row r="371" spans="2:19">
      <c r="B371" s="413"/>
      <c r="C371" s="404" t="e">
        <f t="shared" si="17"/>
        <v>#N/A</v>
      </c>
      <c r="E371" s="388"/>
      <c r="F371" s="302"/>
      <c r="N371" s="302"/>
      <c r="Q371" s="257"/>
      <c r="S371"/>
    </row>
    <row r="372" spans="2:19">
      <c r="B372" s="413"/>
      <c r="C372" s="404" t="e">
        <f t="shared" si="17"/>
        <v>#N/A</v>
      </c>
      <c r="E372" s="388"/>
      <c r="F372" s="302"/>
      <c r="N372" s="302"/>
      <c r="Q372" s="257"/>
      <c r="S372"/>
    </row>
    <row r="373" spans="2:19">
      <c r="B373" s="413"/>
      <c r="C373" s="404" t="e">
        <f t="shared" si="17"/>
        <v>#N/A</v>
      </c>
      <c r="E373" s="388"/>
      <c r="F373" s="302"/>
      <c r="N373" s="302"/>
      <c r="Q373" s="257"/>
      <c r="S373"/>
    </row>
    <row r="374" spans="2:19">
      <c r="B374" s="1"/>
      <c r="E374" s="388"/>
      <c r="N374" s="302"/>
      <c r="S374"/>
    </row>
  </sheetData>
  <sortState xmlns:xlrd2="http://schemas.microsoft.com/office/spreadsheetml/2017/richdata2" ref="C358:Q368">
    <sortCondition descending="1" ref="O358:O368"/>
  </sortState>
  <pageMargins left="0.7" right="0.7" top="0.75" bottom="0.75" header="0.3" footer="0.3"/>
  <pageSetup paperSize="9" orientation="portrait" horizontalDpi="4294967293" verticalDpi="4294967293" r:id="rId1"/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4E793B7-AAC6-44B1-BAA3-3100A0F84516}">
  <sheetPr>
    <tabColor rgb="FFFFFF00"/>
  </sheetPr>
  <dimension ref="B1:S374"/>
  <sheetViews>
    <sheetView topLeftCell="A6" workbookViewId="0">
      <selection activeCell="Q16" sqref="Q16"/>
    </sheetView>
  </sheetViews>
  <sheetFormatPr defaultRowHeight="15"/>
  <cols>
    <col min="3" max="3" width="9.28515625" bestFit="1" customWidth="1"/>
    <col min="4" max="4" width="21.42578125" bestFit="1" customWidth="1"/>
  </cols>
  <sheetData>
    <row r="1" spans="2:19" ht="63.75">
      <c r="B1" s="319" t="s">
        <v>109</v>
      </c>
      <c r="C1" s="319" t="s">
        <v>319</v>
      </c>
      <c r="D1" s="318" t="s">
        <v>1</v>
      </c>
      <c r="E1" s="426" t="s">
        <v>2</v>
      </c>
      <c r="F1" s="427" t="s">
        <v>108</v>
      </c>
      <c r="G1" s="406" t="s">
        <v>293</v>
      </c>
      <c r="H1" s="406" t="s">
        <v>360</v>
      </c>
      <c r="I1" s="406" t="s">
        <v>468</v>
      </c>
      <c r="J1" s="406" t="s">
        <v>469</v>
      </c>
      <c r="K1" s="406" t="s">
        <v>547</v>
      </c>
      <c r="L1" s="406" t="str">
        <f>Brown!J1</f>
        <v>Faulds Brow (BL)</v>
      </c>
      <c r="M1" s="406" t="str">
        <f>Brown!K1</f>
        <v>Latrigg &amp; Greta Gorge (WCOC)</v>
      </c>
      <c r="N1" s="406"/>
      <c r="O1" s="406" t="s">
        <v>85</v>
      </c>
      <c r="P1" s="406" t="s">
        <v>106</v>
      </c>
      <c r="Q1" s="428" t="s">
        <v>107</v>
      </c>
      <c r="S1" s="425"/>
    </row>
    <row r="2" spans="2:19">
      <c r="B2" s="429" t="s">
        <v>0</v>
      </c>
      <c r="C2" s="404">
        <f t="shared" ref="C2:C45" si="0">RANK(O2,$O$2:$O$45)</f>
        <v>1</v>
      </c>
      <c r="D2" t="s">
        <v>127</v>
      </c>
      <c r="E2" t="s">
        <v>4</v>
      </c>
      <c r="F2" t="s">
        <v>7</v>
      </c>
      <c r="G2">
        <v>94</v>
      </c>
      <c r="H2">
        <v>99</v>
      </c>
      <c r="I2">
        <v>89</v>
      </c>
      <c r="J2">
        <v>99</v>
      </c>
      <c r="K2">
        <v>98</v>
      </c>
      <c r="L2">
        <v>98</v>
      </c>
      <c r="M2">
        <v>99</v>
      </c>
      <c r="O2">
        <v>493</v>
      </c>
      <c r="P2">
        <v>5</v>
      </c>
      <c r="Q2" s="257">
        <v>98.6</v>
      </c>
    </row>
    <row r="3" spans="2:19">
      <c r="B3" s="430"/>
      <c r="C3" s="404">
        <f t="shared" si="0"/>
        <v>2</v>
      </c>
      <c r="D3" t="s">
        <v>164</v>
      </c>
      <c r="E3" t="s">
        <v>4</v>
      </c>
      <c r="F3" t="s">
        <v>7</v>
      </c>
      <c r="G3">
        <v>97</v>
      </c>
      <c r="H3">
        <v>98</v>
      </c>
      <c r="I3">
        <v>97</v>
      </c>
      <c r="J3">
        <v>98</v>
      </c>
      <c r="K3">
        <v>94</v>
      </c>
      <c r="M3">
        <v>96</v>
      </c>
      <c r="O3">
        <v>486</v>
      </c>
      <c r="P3">
        <v>5</v>
      </c>
      <c r="Q3" s="257">
        <v>97.2</v>
      </c>
    </row>
    <row r="4" spans="2:19">
      <c r="B4" s="430"/>
      <c r="C4" s="404">
        <f t="shared" si="0"/>
        <v>3</v>
      </c>
      <c r="D4" t="s">
        <v>14</v>
      </c>
      <c r="E4" t="s">
        <v>10</v>
      </c>
      <c r="F4" t="s">
        <v>19</v>
      </c>
      <c r="G4">
        <v>85</v>
      </c>
      <c r="J4">
        <v>94</v>
      </c>
      <c r="K4">
        <v>96</v>
      </c>
      <c r="L4">
        <v>91</v>
      </c>
      <c r="M4">
        <v>93</v>
      </c>
      <c r="O4">
        <v>459</v>
      </c>
      <c r="P4">
        <v>5</v>
      </c>
      <c r="Q4" s="257">
        <v>91.8</v>
      </c>
    </row>
    <row r="5" spans="2:19">
      <c r="B5" s="430"/>
      <c r="C5" s="404">
        <f t="shared" si="0"/>
        <v>4</v>
      </c>
      <c r="D5" t="s">
        <v>121</v>
      </c>
      <c r="E5" t="s">
        <v>10</v>
      </c>
      <c r="F5" t="s">
        <v>18</v>
      </c>
      <c r="G5">
        <v>89</v>
      </c>
      <c r="I5">
        <v>92</v>
      </c>
      <c r="J5">
        <v>93</v>
      </c>
      <c r="L5">
        <v>94</v>
      </c>
      <c r="M5">
        <v>89</v>
      </c>
      <c r="O5">
        <v>457</v>
      </c>
      <c r="P5">
        <v>5</v>
      </c>
      <c r="Q5" s="257">
        <v>91.4</v>
      </c>
    </row>
    <row r="6" spans="2:19">
      <c r="B6" s="430"/>
      <c r="C6" s="404">
        <f t="shared" si="0"/>
        <v>5</v>
      </c>
      <c r="D6" t="s">
        <v>31</v>
      </c>
      <c r="E6" t="s">
        <v>4</v>
      </c>
      <c r="F6" t="s">
        <v>7</v>
      </c>
      <c r="G6">
        <v>87</v>
      </c>
      <c r="H6">
        <v>91</v>
      </c>
      <c r="J6">
        <v>95</v>
      </c>
      <c r="M6">
        <v>92</v>
      </c>
      <c r="O6">
        <v>365</v>
      </c>
      <c r="P6">
        <v>4</v>
      </c>
      <c r="Q6" s="257">
        <v>91.25</v>
      </c>
    </row>
    <row r="7" spans="2:19">
      <c r="B7" s="430"/>
      <c r="C7" s="404">
        <f t="shared" si="0"/>
        <v>6</v>
      </c>
      <c r="D7" t="s">
        <v>165</v>
      </c>
      <c r="E7" t="s">
        <v>10</v>
      </c>
      <c r="F7" t="s">
        <v>5</v>
      </c>
      <c r="G7">
        <v>91</v>
      </c>
      <c r="H7">
        <v>94</v>
      </c>
      <c r="L7">
        <v>88</v>
      </c>
      <c r="M7">
        <v>90</v>
      </c>
      <c r="O7">
        <v>363</v>
      </c>
      <c r="P7">
        <v>4</v>
      </c>
      <c r="Q7" s="257">
        <v>90.75</v>
      </c>
    </row>
    <row r="8" spans="2:19">
      <c r="B8" s="430"/>
      <c r="C8" s="404">
        <f t="shared" si="0"/>
        <v>7</v>
      </c>
      <c r="D8" t="s">
        <v>33</v>
      </c>
      <c r="E8" t="s">
        <v>4</v>
      </c>
      <c r="F8" t="s">
        <v>7</v>
      </c>
      <c r="G8">
        <v>82</v>
      </c>
      <c r="H8">
        <v>89</v>
      </c>
      <c r="J8">
        <v>87</v>
      </c>
      <c r="K8">
        <v>93</v>
      </c>
      <c r="O8">
        <v>351</v>
      </c>
      <c r="P8">
        <v>4</v>
      </c>
      <c r="Q8" s="257">
        <v>87.75</v>
      </c>
    </row>
    <row r="9" spans="2:19">
      <c r="B9" s="430"/>
      <c r="C9" s="404">
        <f t="shared" si="0"/>
        <v>8</v>
      </c>
      <c r="D9" t="s">
        <v>17</v>
      </c>
      <c r="E9" t="s">
        <v>8</v>
      </c>
      <c r="F9" t="s">
        <v>32</v>
      </c>
      <c r="G9">
        <v>81</v>
      </c>
      <c r="J9">
        <v>89</v>
      </c>
      <c r="L9">
        <v>82</v>
      </c>
      <c r="M9">
        <v>86</v>
      </c>
      <c r="O9">
        <v>338</v>
      </c>
      <c r="P9">
        <v>4</v>
      </c>
      <c r="Q9" s="257">
        <v>84.5</v>
      </c>
    </row>
    <row r="10" spans="2:19">
      <c r="B10" s="430"/>
      <c r="C10" s="404">
        <f t="shared" si="0"/>
        <v>9</v>
      </c>
      <c r="D10" t="s">
        <v>163</v>
      </c>
      <c r="E10" t="s">
        <v>4</v>
      </c>
      <c r="F10" t="s">
        <v>137</v>
      </c>
      <c r="G10">
        <v>98</v>
      </c>
      <c r="I10">
        <v>99</v>
      </c>
      <c r="M10">
        <v>98</v>
      </c>
      <c r="O10">
        <v>295</v>
      </c>
      <c r="P10">
        <v>3</v>
      </c>
      <c r="Q10" s="257">
        <v>98.333333333333329</v>
      </c>
    </row>
    <row r="11" spans="2:19">
      <c r="B11" s="430"/>
      <c r="C11" s="404">
        <f t="shared" si="0"/>
        <v>10</v>
      </c>
      <c r="D11" t="s">
        <v>168</v>
      </c>
      <c r="E11" t="s">
        <v>10</v>
      </c>
      <c r="F11" t="s">
        <v>26</v>
      </c>
      <c r="I11">
        <v>98</v>
      </c>
      <c r="L11">
        <v>99</v>
      </c>
      <c r="M11">
        <v>97</v>
      </c>
      <c r="O11">
        <v>294</v>
      </c>
      <c r="P11">
        <v>3</v>
      </c>
      <c r="Q11" s="257">
        <v>98</v>
      </c>
    </row>
    <row r="12" spans="2:19">
      <c r="B12" s="430"/>
      <c r="C12" s="404">
        <f t="shared" si="0"/>
        <v>11</v>
      </c>
      <c r="D12" t="s">
        <v>80</v>
      </c>
      <c r="E12" t="s">
        <v>4</v>
      </c>
      <c r="F12" t="s">
        <v>6</v>
      </c>
      <c r="J12">
        <v>97</v>
      </c>
      <c r="K12">
        <v>97</v>
      </c>
      <c r="L12">
        <v>92</v>
      </c>
      <c r="O12">
        <v>286</v>
      </c>
      <c r="P12">
        <v>3</v>
      </c>
      <c r="Q12" s="257">
        <v>95.333333333333329</v>
      </c>
    </row>
    <row r="13" spans="2:19">
      <c r="B13" s="430"/>
      <c r="C13" s="404">
        <f t="shared" si="0"/>
        <v>12</v>
      </c>
      <c r="D13" t="s">
        <v>86</v>
      </c>
      <c r="E13" t="s">
        <v>4</v>
      </c>
      <c r="F13" t="s">
        <v>7</v>
      </c>
      <c r="G13">
        <v>95</v>
      </c>
      <c r="H13">
        <v>95</v>
      </c>
      <c r="I13">
        <v>95</v>
      </c>
      <c r="O13">
        <v>285</v>
      </c>
      <c r="P13">
        <v>3</v>
      </c>
      <c r="Q13" s="257">
        <v>95</v>
      </c>
    </row>
    <row r="14" spans="2:19">
      <c r="B14" s="430"/>
      <c r="C14" s="404">
        <f t="shared" si="0"/>
        <v>12</v>
      </c>
      <c r="D14" t="s">
        <v>335</v>
      </c>
      <c r="E14" t="s">
        <v>10</v>
      </c>
      <c r="F14" t="s">
        <v>22</v>
      </c>
      <c r="H14">
        <v>96</v>
      </c>
      <c r="L14">
        <v>95</v>
      </c>
      <c r="M14">
        <v>94</v>
      </c>
      <c r="O14">
        <v>285</v>
      </c>
      <c r="P14">
        <v>3</v>
      </c>
      <c r="Q14" s="257">
        <v>95</v>
      </c>
    </row>
    <row r="15" spans="2:19">
      <c r="B15" s="430"/>
      <c r="C15" s="404">
        <f t="shared" si="0"/>
        <v>14</v>
      </c>
      <c r="D15" t="s">
        <v>342</v>
      </c>
      <c r="E15" t="s">
        <v>8</v>
      </c>
      <c r="F15" t="s">
        <v>6</v>
      </c>
      <c r="H15">
        <v>93</v>
      </c>
      <c r="J15">
        <v>91</v>
      </c>
      <c r="L15">
        <v>97</v>
      </c>
      <c r="O15">
        <v>281</v>
      </c>
      <c r="P15">
        <v>3</v>
      </c>
      <c r="Q15" s="257">
        <v>93.666666666666671</v>
      </c>
    </row>
    <row r="16" spans="2:19">
      <c r="B16" s="430"/>
      <c r="C16" s="404">
        <f t="shared" si="0"/>
        <v>15</v>
      </c>
      <c r="D16" t="s">
        <v>350</v>
      </c>
      <c r="E16" t="s">
        <v>8</v>
      </c>
      <c r="F16" t="s">
        <v>20</v>
      </c>
      <c r="H16">
        <v>90</v>
      </c>
      <c r="L16">
        <v>89</v>
      </c>
      <c r="M16">
        <v>91</v>
      </c>
      <c r="O16">
        <v>270</v>
      </c>
      <c r="P16">
        <v>3</v>
      </c>
      <c r="Q16" s="257">
        <v>90</v>
      </c>
    </row>
    <row r="17" spans="2:17">
      <c r="B17" s="430"/>
      <c r="C17" s="404">
        <f t="shared" si="0"/>
        <v>16</v>
      </c>
      <c r="D17" t="s">
        <v>270</v>
      </c>
      <c r="E17" t="s">
        <v>8</v>
      </c>
      <c r="F17" t="s">
        <v>5</v>
      </c>
      <c r="G17">
        <v>77</v>
      </c>
      <c r="H17">
        <v>87</v>
      </c>
      <c r="I17">
        <v>90</v>
      </c>
      <c r="O17">
        <v>254</v>
      </c>
      <c r="P17">
        <v>3</v>
      </c>
      <c r="Q17" s="257">
        <v>84.666666666666671</v>
      </c>
    </row>
    <row r="18" spans="2:17">
      <c r="B18" s="430"/>
      <c r="C18" s="404">
        <f t="shared" si="0"/>
        <v>17</v>
      </c>
      <c r="D18" t="s">
        <v>333</v>
      </c>
      <c r="E18" t="s">
        <v>4</v>
      </c>
      <c r="F18" t="s">
        <v>137</v>
      </c>
      <c r="H18">
        <v>97</v>
      </c>
      <c r="I18">
        <v>96</v>
      </c>
      <c r="O18">
        <v>193</v>
      </c>
      <c r="P18">
        <v>2</v>
      </c>
      <c r="Q18" s="257">
        <v>96.5</v>
      </c>
    </row>
    <row r="19" spans="2:17">
      <c r="B19" s="430"/>
      <c r="C19" s="404">
        <f t="shared" si="0"/>
        <v>18</v>
      </c>
      <c r="D19" t="s">
        <v>470</v>
      </c>
      <c r="E19" t="s">
        <v>8</v>
      </c>
      <c r="F19" t="s">
        <v>13</v>
      </c>
      <c r="J19">
        <v>96</v>
      </c>
      <c r="K19">
        <v>95</v>
      </c>
      <c r="O19">
        <v>191</v>
      </c>
      <c r="P19">
        <v>2</v>
      </c>
      <c r="Q19" s="257">
        <v>95.5</v>
      </c>
    </row>
    <row r="20" spans="2:17">
      <c r="B20" s="430"/>
      <c r="C20" s="404">
        <f t="shared" si="0"/>
        <v>19</v>
      </c>
      <c r="D20" t="s">
        <v>183</v>
      </c>
      <c r="E20" t="s">
        <v>11</v>
      </c>
      <c r="F20" t="s">
        <v>18</v>
      </c>
      <c r="G20">
        <v>96</v>
      </c>
      <c r="I20">
        <v>94</v>
      </c>
      <c r="O20">
        <v>190</v>
      </c>
      <c r="P20">
        <v>2</v>
      </c>
      <c r="Q20" s="257">
        <v>95</v>
      </c>
    </row>
    <row r="21" spans="2:17">
      <c r="B21" s="430"/>
      <c r="C21" s="404">
        <f t="shared" si="0"/>
        <v>20</v>
      </c>
      <c r="D21" t="s">
        <v>466</v>
      </c>
      <c r="E21" t="s">
        <v>4</v>
      </c>
      <c r="F21" t="s">
        <v>5</v>
      </c>
      <c r="I21">
        <v>91</v>
      </c>
      <c r="M21">
        <v>95</v>
      </c>
      <c r="O21">
        <v>186</v>
      </c>
      <c r="P21">
        <v>2</v>
      </c>
      <c r="Q21" s="257">
        <v>93</v>
      </c>
    </row>
    <row r="22" spans="2:17">
      <c r="B22" s="430"/>
      <c r="C22" s="404">
        <f t="shared" si="0"/>
        <v>21</v>
      </c>
      <c r="D22" t="s">
        <v>404</v>
      </c>
      <c r="E22" t="s">
        <v>8</v>
      </c>
      <c r="F22" t="s">
        <v>5</v>
      </c>
      <c r="J22">
        <v>92</v>
      </c>
      <c r="L22">
        <v>90</v>
      </c>
      <c r="O22">
        <v>182</v>
      </c>
      <c r="P22">
        <v>2</v>
      </c>
      <c r="Q22" s="257">
        <v>91</v>
      </c>
    </row>
    <row r="23" spans="2:17">
      <c r="B23" s="430"/>
      <c r="C23" s="404">
        <f t="shared" si="0"/>
        <v>22</v>
      </c>
      <c r="D23" t="s">
        <v>356</v>
      </c>
      <c r="E23" t="s">
        <v>8</v>
      </c>
      <c r="F23" t="s">
        <v>7</v>
      </c>
      <c r="H23">
        <v>88</v>
      </c>
      <c r="I23">
        <v>88</v>
      </c>
      <c r="O23">
        <v>176</v>
      </c>
      <c r="P23">
        <v>2</v>
      </c>
      <c r="Q23" s="257">
        <v>88</v>
      </c>
    </row>
    <row r="24" spans="2:17">
      <c r="B24" s="430"/>
      <c r="C24" s="404">
        <f t="shared" si="0"/>
        <v>23</v>
      </c>
      <c r="D24" t="s">
        <v>475</v>
      </c>
      <c r="E24" t="s">
        <v>4</v>
      </c>
      <c r="F24" t="s">
        <v>5</v>
      </c>
      <c r="J24">
        <v>90</v>
      </c>
      <c r="L24">
        <v>84</v>
      </c>
      <c r="O24">
        <v>174</v>
      </c>
      <c r="P24">
        <v>2</v>
      </c>
      <c r="Q24" s="257">
        <v>87</v>
      </c>
    </row>
    <row r="25" spans="2:17">
      <c r="B25" s="430"/>
      <c r="C25" s="404">
        <f t="shared" si="0"/>
        <v>24</v>
      </c>
      <c r="D25" t="s">
        <v>479</v>
      </c>
      <c r="E25" t="s">
        <v>10</v>
      </c>
      <c r="F25" t="s">
        <v>19</v>
      </c>
      <c r="J25">
        <v>88</v>
      </c>
      <c r="L25">
        <v>81</v>
      </c>
      <c r="O25">
        <v>169</v>
      </c>
      <c r="P25">
        <v>2</v>
      </c>
      <c r="Q25" s="257">
        <v>84.5</v>
      </c>
    </row>
    <row r="26" spans="2:17">
      <c r="B26" s="430"/>
      <c r="C26" s="404">
        <f t="shared" si="0"/>
        <v>24</v>
      </c>
      <c r="D26" t="s">
        <v>264</v>
      </c>
      <c r="E26" t="s">
        <v>10</v>
      </c>
      <c r="F26" t="s">
        <v>60</v>
      </c>
      <c r="G26">
        <v>83</v>
      </c>
      <c r="I26">
        <v>86</v>
      </c>
      <c r="O26">
        <v>169</v>
      </c>
      <c r="P26">
        <v>2</v>
      </c>
      <c r="Q26" s="257">
        <v>84.5</v>
      </c>
    </row>
    <row r="27" spans="2:17">
      <c r="B27" s="430"/>
      <c r="C27" s="404">
        <f t="shared" si="0"/>
        <v>26</v>
      </c>
      <c r="D27" t="s">
        <v>317</v>
      </c>
      <c r="E27" t="s">
        <v>4</v>
      </c>
      <c r="F27" t="s">
        <v>60</v>
      </c>
      <c r="G27">
        <v>78</v>
      </c>
      <c r="I27">
        <v>87</v>
      </c>
      <c r="O27">
        <v>165</v>
      </c>
      <c r="P27">
        <v>2</v>
      </c>
      <c r="Q27" s="257">
        <v>82.5</v>
      </c>
    </row>
    <row r="28" spans="2:17">
      <c r="B28" s="430"/>
      <c r="C28" s="404">
        <f t="shared" si="0"/>
        <v>26</v>
      </c>
      <c r="D28" t="s">
        <v>184</v>
      </c>
      <c r="E28" t="s">
        <v>4</v>
      </c>
      <c r="F28" t="s">
        <v>60</v>
      </c>
      <c r="G28">
        <v>80</v>
      </c>
      <c r="L28">
        <v>85</v>
      </c>
      <c r="O28">
        <v>165</v>
      </c>
      <c r="P28">
        <v>2</v>
      </c>
      <c r="Q28" s="257">
        <v>82.5</v>
      </c>
    </row>
    <row r="29" spans="2:17">
      <c r="B29" s="430"/>
      <c r="C29" s="404">
        <f t="shared" si="0"/>
        <v>28</v>
      </c>
      <c r="D29" t="s">
        <v>313</v>
      </c>
      <c r="E29" t="s">
        <v>11</v>
      </c>
      <c r="F29" t="s">
        <v>5</v>
      </c>
      <c r="G29">
        <v>99</v>
      </c>
      <c r="O29">
        <v>99</v>
      </c>
      <c r="P29">
        <v>1</v>
      </c>
      <c r="Q29" s="257">
        <v>99</v>
      </c>
    </row>
    <row r="30" spans="2:17">
      <c r="B30" s="430"/>
      <c r="C30" s="404">
        <f t="shared" si="0"/>
        <v>28</v>
      </c>
      <c r="D30" t="s">
        <v>503</v>
      </c>
      <c r="E30" t="s">
        <v>8</v>
      </c>
      <c r="F30" t="s">
        <v>13</v>
      </c>
      <c r="K30">
        <v>99</v>
      </c>
      <c r="O30">
        <v>99</v>
      </c>
      <c r="P30">
        <v>1</v>
      </c>
      <c r="Q30" s="257">
        <v>99</v>
      </c>
    </row>
    <row r="31" spans="2:17">
      <c r="B31" s="430"/>
      <c r="C31" s="404">
        <f t="shared" si="0"/>
        <v>30</v>
      </c>
      <c r="D31" t="s">
        <v>631</v>
      </c>
      <c r="E31" t="s">
        <v>4</v>
      </c>
      <c r="F31" t="s">
        <v>13</v>
      </c>
      <c r="L31">
        <v>96</v>
      </c>
      <c r="O31">
        <v>96</v>
      </c>
      <c r="P31">
        <v>1</v>
      </c>
      <c r="Q31" s="257">
        <v>96</v>
      </c>
    </row>
    <row r="32" spans="2:17">
      <c r="B32" s="430"/>
      <c r="C32" s="404">
        <f t="shared" si="0"/>
        <v>31</v>
      </c>
      <c r="D32" t="s">
        <v>634</v>
      </c>
      <c r="E32" t="s">
        <v>4</v>
      </c>
      <c r="F32" t="s">
        <v>5</v>
      </c>
      <c r="L32">
        <v>93</v>
      </c>
      <c r="O32">
        <v>93</v>
      </c>
      <c r="P32">
        <v>1</v>
      </c>
      <c r="Q32" s="257">
        <v>93</v>
      </c>
    </row>
    <row r="33" spans="2:19">
      <c r="B33" s="430"/>
      <c r="C33" s="404">
        <f t="shared" si="0"/>
        <v>31</v>
      </c>
      <c r="D33" t="s">
        <v>314</v>
      </c>
      <c r="E33" t="s">
        <v>4</v>
      </c>
      <c r="F33" t="s">
        <v>9</v>
      </c>
      <c r="G33">
        <v>93</v>
      </c>
      <c r="O33">
        <v>93</v>
      </c>
      <c r="P33">
        <v>1</v>
      </c>
      <c r="Q33" s="257">
        <v>93</v>
      </c>
    </row>
    <row r="34" spans="2:19">
      <c r="B34" s="430"/>
      <c r="C34" s="404">
        <f t="shared" si="0"/>
        <v>31</v>
      </c>
      <c r="D34" t="s">
        <v>61</v>
      </c>
      <c r="E34" t="s">
        <v>4</v>
      </c>
      <c r="F34" t="s">
        <v>13</v>
      </c>
      <c r="I34">
        <v>93</v>
      </c>
      <c r="O34">
        <v>93</v>
      </c>
      <c r="P34">
        <v>1</v>
      </c>
      <c r="Q34" s="257">
        <v>93</v>
      </c>
    </row>
    <row r="35" spans="2:19">
      <c r="B35" s="430"/>
      <c r="C35" s="404">
        <f t="shared" si="0"/>
        <v>34</v>
      </c>
      <c r="D35" t="s">
        <v>345</v>
      </c>
      <c r="E35" t="s">
        <v>8</v>
      </c>
      <c r="F35" t="s">
        <v>137</v>
      </c>
      <c r="H35">
        <v>92</v>
      </c>
      <c r="O35">
        <v>92</v>
      </c>
      <c r="P35">
        <v>1</v>
      </c>
      <c r="Q35" s="257">
        <v>92</v>
      </c>
    </row>
    <row r="36" spans="2:19">
      <c r="B36" s="430"/>
      <c r="C36" s="404">
        <f t="shared" si="0"/>
        <v>34</v>
      </c>
      <c r="D36" t="s">
        <v>175</v>
      </c>
      <c r="E36" t="s">
        <v>10</v>
      </c>
      <c r="F36" t="s">
        <v>13</v>
      </c>
      <c r="G36">
        <v>92</v>
      </c>
      <c r="O36">
        <v>92</v>
      </c>
      <c r="P36">
        <v>1</v>
      </c>
      <c r="Q36" s="257">
        <v>92</v>
      </c>
    </row>
    <row r="37" spans="2:19">
      <c r="B37" s="430"/>
      <c r="C37" s="404">
        <f t="shared" si="0"/>
        <v>36</v>
      </c>
      <c r="D37" t="s">
        <v>263</v>
      </c>
      <c r="E37" t="s">
        <v>10</v>
      </c>
      <c r="F37" t="s">
        <v>9</v>
      </c>
      <c r="G37">
        <v>90</v>
      </c>
      <c r="O37">
        <v>90</v>
      </c>
      <c r="P37">
        <v>1</v>
      </c>
      <c r="Q37" s="257">
        <v>90</v>
      </c>
    </row>
    <row r="38" spans="2:19">
      <c r="B38" s="430"/>
      <c r="C38" s="404">
        <f t="shared" si="0"/>
        <v>37</v>
      </c>
      <c r="D38" t="s">
        <v>650</v>
      </c>
      <c r="E38" t="s">
        <v>4</v>
      </c>
      <c r="F38" t="s">
        <v>6</v>
      </c>
      <c r="M38">
        <v>88</v>
      </c>
      <c r="O38">
        <v>88</v>
      </c>
      <c r="P38">
        <v>1</v>
      </c>
      <c r="Q38" s="257">
        <v>88</v>
      </c>
    </row>
    <row r="39" spans="2:19">
      <c r="B39" s="430"/>
      <c r="C39" s="404">
        <f t="shared" si="0"/>
        <v>38</v>
      </c>
      <c r="D39" t="s">
        <v>509</v>
      </c>
      <c r="E39" t="s">
        <v>4</v>
      </c>
      <c r="F39" t="s">
        <v>22</v>
      </c>
      <c r="M39">
        <v>87</v>
      </c>
      <c r="O39">
        <v>87</v>
      </c>
      <c r="P39">
        <v>1</v>
      </c>
      <c r="Q39" s="257">
        <v>87</v>
      </c>
    </row>
    <row r="40" spans="2:19">
      <c r="B40" s="430"/>
      <c r="C40" s="404">
        <f t="shared" si="0"/>
        <v>38</v>
      </c>
      <c r="D40" t="s">
        <v>637</v>
      </c>
      <c r="E40" t="s">
        <v>10</v>
      </c>
      <c r="F40" t="s">
        <v>7</v>
      </c>
      <c r="L40">
        <v>87</v>
      </c>
      <c r="O40">
        <v>87</v>
      </c>
      <c r="P40">
        <v>1</v>
      </c>
      <c r="Q40" s="257">
        <v>87</v>
      </c>
    </row>
    <row r="41" spans="2:19">
      <c r="B41" s="430"/>
      <c r="C41" s="404">
        <f t="shared" si="0"/>
        <v>40</v>
      </c>
      <c r="D41" t="s">
        <v>316</v>
      </c>
      <c r="E41" t="s">
        <v>11</v>
      </c>
      <c r="F41" t="s">
        <v>5</v>
      </c>
      <c r="G41">
        <v>86</v>
      </c>
      <c r="O41">
        <v>86</v>
      </c>
      <c r="P41">
        <v>1</v>
      </c>
      <c r="Q41" s="257">
        <v>86</v>
      </c>
    </row>
    <row r="42" spans="2:19">
      <c r="B42" s="430"/>
      <c r="C42" s="404">
        <f t="shared" si="0"/>
        <v>40</v>
      </c>
      <c r="D42" t="s">
        <v>361</v>
      </c>
      <c r="E42" t="s">
        <v>10</v>
      </c>
      <c r="F42" t="s">
        <v>18</v>
      </c>
      <c r="L42">
        <v>86</v>
      </c>
      <c r="O42">
        <v>86</v>
      </c>
      <c r="P42">
        <v>1</v>
      </c>
      <c r="Q42" s="257">
        <v>86</v>
      </c>
    </row>
    <row r="43" spans="2:19">
      <c r="B43" s="430"/>
      <c r="C43" s="404">
        <f t="shared" si="0"/>
        <v>42</v>
      </c>
      <c r="D43" t="s">
        <v>238</v>
      </c>
      <c r="E43" t="s">
        <v>4</v>
      </c>
      <c r="F43" t="s">
        <v>20</v>
      </c>
      <c r="G43">
        <v>84</v>
      </c>
      <c r="O43">
        <v>84</v>
      </c>
      <c r="P43">
        <v>1</v>
      </c>
      <c r="Q43" s="257">
        <v>84</v>
      </c>
    </row>
    <row r="44" spans="2:19">
      <c r="B44" s="430"/>
      <c r="C44" s="404">
        <f t="shared" si="0"/>
        <v>43</v>
      </c>
      <c r="D44" t="s">
        <v>397</v>
      </c>
      <c r="E44" t="s">
        <v>8</v>
      </c>
      <c r="F44" t="s">
        <v>32</v>
      </c>
      <c r="L44">
        <v>83</v>
      </c>
      <c r="O44">
        <v>83</v>
      </c>
      <c r="P44">
        <v>1</v>
      </c>
      <c r="Q44" s="257">
        <v>83</v>
      </c>
    </row>
    <row r="45" spans="2:19">
      <c r="B45" s="430"/>
      <c r="C45" s="404">
        <f t="shared" si="0"/>
        <v>44</v>
      </c>
      <c r="D45" t="s">
        <v>261</v>
      </c>
      <c r="E45" t="s">
        <v>4</v>
      </c>
      <c r="F45" t="s">
        <v>9</v>
      </c>
      <c r="G45">
        <v>79</v>
      </c>
      <c r="O45">
        <v>79</v>
      </c>
      <c r="P45">
        <v>1</v>
      </c>
      <c r="Q45" s="257">
        <v>79</v>
      </c>
    </row>
    <row r="47" spans="2:19" ht="63.75">
      <c r="B47" s="319" t="s">
        <v>109</v>
      </c>
      <c r="C47" s="319" t="s">
        <v>319</v>
      </c>
      <c r="D47" s="318" t="s">
        <v>1</v>
      </c>
      <c r="E47" s="426" t="s">
        <v>2</v>
      </c>
      <c r="F47" s="427" t="s">
        <v>108</v>
      </c>
      <c r="G47" s="406" t="s">
        <v>293</v>
      </c>
      <c r="H47" s="406" t="s">
        <v>360</v>
      </c>
      <c r="I47" s="406" t="s">
        <v>468</v>
      </c>
      <c r="J47" s="406" t="s">
        <v>469</v>
      </c>
      <c r="K47" s="406" t="s">
        <v>547</v>
      </c>
      <c r="L47" s="406" t="str">
        <f>L$1</f>
        <v>Faulds Brow (BL)</v>
      </c>
      <c r="M47" s="406" t="str">
        <f t="shared" ref="M47:N47" si="1">M$1</f>
        <v>Latrigg &amp; Greta Gorge (WCOC)</v>
      </c>
      <c r="N47" s="406">
        <f t="shared" si="1"/>
        <v>0</v>
      </c>
      <c r="O47" s="406" t="s">
        <v>85</v>
      </c>
      <c r="P47" s="406" t="s">
        <v>106</v>
      </c>
      <c r="Q47" s="428" t="s">
        <v>107</v>
      </c>
      <c r="S47" s="425"/>
    </row>
    <row r="48" spans="2:19">
      <c r="B48" s="434" t="s">
        <v>24</v>
      </c>
      <c r="C48" s="404">
        <f>RANK(O48,$O$48:$O$123)</f>
        <v>1</v>
      </c>
      <c r="D48" t="s">
        <v>233</v>
      </c>
      <c r="E48" t="s">
        <v>4</v>
      </c>
      <c r="F48" t="s">
        <v>26</v>
      </c>
      <c r="G48">
        <v>99</v>
      </c>
      <c r="H48">
        <v>99</v>
      </c>
      <c r="I48">
        <v>99</v>
      </c>
      <c r="J48">
        <v>99</v>
      </c>
      <c r="L48">
        <v>99</v>
      </c>
      <c r="O48">
        <v>495</v>
      </c>
      <c r="P48">
        <v>5</v>
      </c>
      <c r="Q48" s="257">
        <v>99</v>
      </c>
    </row>
    <row r="49" spans="2:17">
      <c r="B49" s="434"/>
      <c r="C49" s="404">
        <f t="shared" ref="C49:C112" si="2">RANK(O49,$O$48:$O$123)</f>
        <v>2</v>
      </c>
      <c r="D49" t="s">
        <v>87</v>
      </c>
      <c r="E49" t="s">
        <v>4</v>
      </c>
      <c r="F49" t="s">
        <v>20</v>
      </c>
      <c r="G49">
        <v>97</v>
      </c>
      <c r="H49">
        <v>95</v>
      </c>
      <c r="J49">
        <v>93</v>
      </c>
      <c r="K49">
        <v>97</v>
      </c>
      <c r="M49">
        <v>97</v>
      </c>
      <c r="O49">
        <v>479</v>
      </c>
      <c r="P49">
        <v>5</v>
      </c>
      <c r="Q49" s="257">
        <v>95.8</v>
      </c>
    </row>
    <row r="50" spans="2:17">
      <c r="B50" s="434"/>
      <c r="C50" s="404">
        <f t="shared" si="2"/>
        <v>3</v>
      </c>
      <c r="D50" t="s">
        <v>78</v>
      </c>
      <c r="E50" t="s">
        <v>4</v>
      </c>
      <c r="F50" t="s">
        <v>137</v>
      </c>
      <c r="G50">
        <v>95</v>
      </c>
      <c r="H50">
        <v>94</v>
      </c>
      <c r="J50">
        <v>96</v>
      </c>
      <c r="L50">
        <v>94</v>
      </c>
      <c r="M50">
        <v>99</v>
      </c>
      <c r="O50">
        <v>478</v>
      </c>
      <c r="P50">
        <v>5</v>
      </c>
      <c r="Q50" s="257">
        <v>95.6</v>
      </c>
    </row>
    <row r="51" spans="2:17">
      <c r="B51" s="434"/>
      <c r="C51" s="404">
        <f t="shared" si="2"/>
        <v>4</v>
      </c>
      <c r="D51" t="s">
        <v>235</v>
      </c>
      <c r="E51" t="s">
        <v>10</v>
      </c>
      <c r="F51" t="s">
        <v>13</v>
      </c>
      <c r="G51">
        <v>96</v>
      </c>
      <c r="H51">
        <v>90</v>
      </c>
      <c r="I51">
        <v>95</v>
      </c>
      <c r="J51">
        <v>90</v>
      </c>
      <c r="K51">
        <v>90</v>
      </c>
      <c r="L51">
        <v>87</v>
      </c>
      <c r="M51">
        <v>91</v>
      </c>
      <c r="O51">
        <v>462</v>
      </c>
      <c r="P51">
        <v>5</v>
      </c>
      <c r="Q51" s="257">
        <v>92.4</v>
      </c>
    </row>
    <row r="52" spans="2:17">
      <c r="B52" s="434"/>
      <c r="C52" s="404">
        <f t="shared" si="2"/>
        <v>5</v>
      </c>
      <c r="D52" t="s">
        <v>140</v>
      </c>
      <c r="E52" t="s">
        <v>4</v>
      </c>
      <c r="F52" t="s">
        <v>340</v>
      </c>
      <c r="H52">
        <v>87</v>
      </c>
      <c r="I52">
        <v>85</v>
      </c>
      <c r="J52">
        <v>91</v>
      </c>
      <c r="L52">
        <v>85</v>
      </c>
      <c r="M52">
        <v>96</v>
      </c>
      <c r="O52">
        <v>444</v>
      </c>
      <c r="P52">
        <v>5</v>
      </c>
      <c r="Q52" s="257">
        <v>88.8</v>
      </c>
    </row>
    <row r="53" spans="2:17">
      <c r="B53" s="434"/>
      <c r="C53" s="404">
        <f t="shared" si="2"/>
        <v>6</v>
      </c>
      <c r="D53" t="s">
        <v>181</v>
      </c>
      <c r="E53" t="s">
        <v>4</v>
      </c>
      <c r="F53" t="s">
        <v>7</v>
      </c>
      <c r="G53">
        <v>84</v>
      </c>
      <c r="H53">
        <v>80</v>
      </c>
      <c r="I53">
        <v>91</v>
      </c>
      <c r="L53">
        <v>76</v>
      </c>
      <c r="M53">
        <v>93</v>
      </c>
      <c r="O53">
        <v>424</v>
      </c>
      <c r="P53">
        <v>5</v>
      </c>
      <c r="Q53" s="257">
        <v>84.8</v>
      </c>
    </row>
    <row r="54" spans="2:17">
      <c r="B54" s="434"/>
      <c r="C54" s="404">
        <f t="shared" si="2"/>
        <v>7</v>
      </c>
      <c r="D54" t="s">
        <v>362</v>
      </c>
      <c r="E54" t="s">
        <v>4</v>
      </c>
      <c r="F54" t="s">
        <v>7</v>
      </c>
      <c r="H54">
        <v>96</v>
      </c>
      <c r="I54">
        <v>97</v>
      </c>
      <c r="J54">
        <v>95</v>
      </c>
      <c r="L54">
        <v>97</v>
      </c>
      <c r="O54">
        <v>385</v>
      </c>
      <c r="P54">
        <v>4</v>
      </c>
      <c r="Q54" s="257">
        <v>96.25</v>
      </c>
    </row>
    <row r="55" spans="2:17">
      <c r="B55" s="434"/>
      <c r="C55" s="404">
        <f t="shared" si="2"/>
        <v>8</v>
      </c>
      <c r="D55" t="s">
        <v>83</v>
      </c>
      <c r="E55" t="s">
        <v>4</v>
      </c>
      <c r="F55" t="s">
        <v>26</v>
      </c>
      <c r="G55">
        <v>98</v>
      </c>
      <c r="H55">
        <v>97</v>
      </c>
      <c r="L55">
        <v>90</v>
      </c>
      <c r="M55">
        <v>92</v>
      </c>
      <c r="O55">
        <v>377</v>
      </c>
      <c r="P55">
        <v>4</v>
      </c>
      <c r="Q55" s="257">
        <v>94.25</v>
      </c>
    </row>
    <row r="56" spans="2:17">
      <c r="B56" s="434"/>
      <c r="C56" s="404">
        <f t="shared" si="2"/>
        <v>9</v>
      </c>
      <c r="D56" t="s">
        <v>123</v>
      </c>
      <c r="E56" t="s">
        <v>10</v>
      </c>
      <c r="F56" t="s">
        <v>23</v>
      </c>
      <c r="G56">
        <v>86</v>
      </c>
      <c r="H56">
        <v>82</v>
      </c>
      <c r="I56">
        <v>88</v>
      </c>
      <c r="L56">
        <v>89</v>
      </c>
      <c r="O56">
        <v>345</v>
      </c>
      <c r="P56">
        <v>4</v>
      </c>
      <c r="Q56" s="257">
        <v>86.25</v>
      </c>
    </row>
    <row r="57" spans="2:17">
      <c r="B57" s="434"/>
      <c r="C57" s="404">
        <f t="shared" si="2"/>
        <v>10</v>
      </c>
      <c r="D57" t="s">
        <v>132</v>
      </c>
      <c r="E57" t="s">
        <v>4</v>
      </c>
      <c r="F57" t="s">
        <v>38</v>
      </c>
      <c r="G57">
        <v>85</v>
      </c>
      <c r="H57">
        <v>72</v>
      </c>
      <c r="J57">
        <v>87</v>
      </c>
      <c r="M57">
        <v>87</v>
      </c>
      <c r="O57">
        <v>331</v>
      </c>
      <c r="P57">
        <v>4</v>
      </c>
      <c r="Q57" s="257">
        <v>82.75</v>
      </c>
    </row>
    <row r="58" spans="2:17">
      <c r="B58" s="434"/>
      <c r="C58" s="404">
        <f t="shared" si="2"/>
        <v>11</v>
      </c>
      <c r="D58" t="s">
        <v>30</v>
      </c>
      <c r="E58" t="s">
        <v>4</v>
      </c>
      <c r="F58" t="s">
        <v>18</v>
      </c>
      <c r="I58">
        <v>90</v>
      </c>
      <c r="K58">
        <v>96</v>
      </c>
      <c r="M58">
        <v>94</v>
      </c>
      <c r="O58">
        <v>280</v>
      </c>
      <c r="P58">
        <v>3</v>
      </c>
      <c r="Q58" s="257">
        <v>93.333333333333329</v>
      </c>
    </row>
    <row r="59" spans="2:17">
      <c r="B59" s="434"/>
      <c r="C59" s="404">
        <f t="shared" si="2"/>
        <v>12</v>
      </c>
      <c r="D59" t="s">
        <v>173</v>
      </c>
      <c r="E59" t="s">
        <v>4</v>
      </c>
      <c r="F59" t="s">
        <v>39</v>
      </c>
      <c r="I59">
        <v>93</v>
      </c>
      <c r="J59">
        <v>89</v>
      </c>
      <c r="M59">
        <v>88</v>
      </c>
      <c r="O59">
        <v>270</v>
      </c>
      <c r="P59">
        <v>3</v>
      </c>
      <c r="Q59" s="257">
        <v>90</v>
      </c>
    </row>
    <row r="60" spans="2:17">
      <c r="B60" s="434"/>
      <c r="C60" s="404">
        <f t="shared" si="2"/>
        <v>13</v>
      </c>
      <c r="D60" t="s">
        <v>102</v>
      </c>
      <c r="E60" t="s">
        <v>10</v>
      </c>
      <c r="F60" t="s">
        <v>19</v>
      </c>
      <c r="G60">
        <v>93</v>
      </c>
      <c r="H60">
        <v>84</v>
      </c>
      <c r="M60">
        <v>90</v>
      </c>
      <c r="O60">
        <v>267</v>
      </c>
      <c r="P60">
        <v>3</v>
      </c>
      <c r="Q60" s="257">
        <v>89</v>
      </c>
    </row>
    <row r="61" spans="2:17">
      <c r="B61" s="434"/>
      <c r="C61" s="404">
        <f t="shared" si="2"/>
        <v>14</v>
      </c>
      <c r="D61" t="s">
        <v>21</v>
      </c>
      <c r="E61" t="s">
        <v>4</v>
      </c>
      <c r="F61" t="s">
        <v>18</v>
      </c>
      <c r="G61">
        <v>90</v>
      </c>
      <c r="I61">
        <v>86</v>
      </c>
      <c r="J61">
        <v>88</v>
      </c>
      <c r="O61">
        <v>264</v>
      </c>
      <c r="P61">
        <v>3</v>
      </c>
      <c r="Q61" s="257">
        <v>88</v>
      </c>
    </row>
    <row r="62" spans="2:17">
      <c r="B62" s="434"/>
      <c r="C62" s="404">
        <f t="shared" si="2"/>
        <v>15</v>
      </c>
      <c r="D62" t="s">
        <v>30</v>
      </c>
      <c r="E62" t="s">
        <v>4</v>
      </c>
      <c r="F62" t="s">
        <v>18</v>
      </c>
      <c r="G62">
        <v>94</v>
      </c>
      <c r="H62">
        <v>83</v>
      </c>
      <c r="L62">
        <v>86</v>
      </c>
      <c r="O62">
        <v>263</v>
      </c>
      <c r="P62">
        <v>3</v>
      </c>
      <c r="Q62" s="257">
        <v>87.666666666666671</v>
      </c>
    </row>
    <row r="63" spans="2:17">
      <c r="B63" s="434"/>
      <c r="C63" s="404">
        <f t="shared" si="2"/>
        <v>16</v>
      </c>
      <c r="D63" t="s">
        <v>90</v>
      </c>
      <c r="E63" t="s">
        <v>10</v>
      </c>
      <c r="F63" t="s">
        <v>32</v>
      </c>
      <c r="G63">
        <v>89</v>
      </c>
      <c r="H63">
        <v>81</v>
      </c>
      <c r="M63">
        <v>89</v>
      </c>
      <c r="O63">
        <v>259</v>
      </c>
      <c r="P63">
        <v>3</v>
      </c>
      <c r="Q63" s="257">
        <v>86.333333333333329</v>
      </c>
    </row>
    <row r="64" spans="2:17">
      <c r="B64" s="434"/>
      <c r="C64" s="404">
        <f t="shared" si="2"/>
        <v>16</v>
      </c>
      <c r="D64" t="s">
        <v>365</v>
      </c>
      <c r="E64" t="s">
        <v>10</v>
      </c>
      <c r="F64" t="s">
        <v>20</v>
      </c>
      <c r="H64">
        <v>88</v>
      </c>
      <c r="J64">
        <v>80</v>
      </c>
      <c r="L64">
        <v>91</v>
      </c>
      <c r="O64">
        <v>259</v>
      </c>
      <c r="P64">
        <v>3</v>
      </c>
      <c r="Q64" s="257">
        <v>86.333333333333329</v>
      </c>
    </row>
    <row r="65" spans="2:17">
      <c r="B65" s="434"/>
      <c r="C65" s="404">
        <f t="shared" si="2"/>
        <v>18</v>
      </c>
      <c r="D65" t="s">
        <v>266</v>
      </c>
      <c r="E65" t="s">
        <v>8</v>
      </c>
      <c r="F65" t="s">
        <v>122</v>
      </c>
      <c r="J65">
        <v>85</v>
      </c>
      <c r="K65">
        <v>92</v>
      </c>
      <c r="L65">
        <v>81</v>
      </c>
      <c r="O65">
        <v>258</v>
      </c>
      <c r="P65">
        <v>3</v>
      </c>
      <c r="Q65" s="257">
        <v>86</v>
      </c>
    </row>
    <row r="66" spans="2:17">
      <c r="B66" s="434"/>
      <c r="C66" s="404">
        <f t="shared" si="2"/>
        <v>19</v>
      </c>
      <c r="D66" t="s">
        <v>174</v>
      </c>
      <c r="E66" t="s">
        <v>4</v>
      </c>
      <c r="F66" t="s">
        <v>38</v>
      </c>
      <c r="G66">
        <v>80</v>
      </c>
      <c r="J66">
        <v>83</v>
      </c>
      <c r="M66">
        <v>84</v>
      </c>
      <c r="O66">
        <v>247</v>
      </c>
      <c r="P66">
        <v>3</v>
      </c>
      <c r="Q66" s="257">
        <v>82.333333333333329</v>
      </c>
    </row>
    <row r="67" spans="2:17">
      <c r="B67" s="434"/>
      <c r="C67" s="404">
        <f t="shared" si="2"/>
        <v>20</v>
      </c>
      <c r="D67" t="s">
        <v>371</v>
      </c>
      <c r="E67" t="s">
        <v>4</v>
      </c>
      <c r="F67" t="s">
        <v>32</v>
      </c>
      <c r="H67">
        <v>76</v>
      </c>
      <c r="K67">
        <v>89</v>
      </c>
      <c r="L67">
        <v>79</v>
      </c>
      <c r="O67">
        <v>244</v>
      </c>
      <c r="P67">
        <v>3</v>
      </c>
      <c r="Q67" s="257">
        <v>81.333333333333329</v>
      </c>
    </row>
    <row r="68" spans="2:17">
      <c r="B68" s="434"/>
      <c r="C68" s="404">
        <f t="shared" si="2"/>
        <v>21</v>
      </c>
      <c r="D68" t="s">
        <v>361</v>
      </c>
      <c r="E68" t="s">
        <v>10</v>
      </c>
      <c r="F68" t="s">
        <v>18</v>
      </c>
      <c r="H68">
        <v>98</v>
      </c>
      <c r="I68">
        <v>98</v>
      </c>
      <c r="O68">
        <v>196</v>
      </c>
      <c r="P68">
        <v>2</v>
      </c>
      <c r="Q68" s="257">
        <v>98</v>
      </c>
    </row>
    <row r="69" spans="2:17">
      <c r="B69" s="434"/>
      <c r="C69" s="404">
        <f t="shared" si="2"/>
        <v>22</v>
      </c>
      <c r="D69" t="s">
        <v>113</v>
      </c>
      <c r="E69" t="s">
        <v>4</v>
      </c>
      <c r="F69" t="s">
        <v>7</v>
      </c>
      <c r="J69">
        <v>94</v>
      </c>
      <c r="L69">
        <v>96</v>
      </c>
      <c r="O69">
        <v>190</v>
      </c>
      <c r="P69">
        <v>2</v>
      </c>
      <c r="Q69" s="257">
        <v>95</v>
      </c>
    </row>
    <row r="70" spans="2:17">
      <c r="B70" s="434"/>
      <c r="C70" s="404">
        <f t="shared" si="2"/>
        <v>23</v>
      </c>
      <c r="D70" t="s">
        <v>14</v>
      </c>
      <c r="E70" t="s">
        <v>10</v>
      </c>
      <c r="F70" t="s">
        <v>19</v>
      </c>
      <c r="H70">
        <v>92</v>
      </c>
      <c r="I70">
        <v>96</v>
      </c>
      <c r="O70">
        <v>188</v>
      </c>
      <c r="P70">
        <v>2</v>
      </c>
      <c r="Q70" s="257">
        <v>94</v>
      </c>
    </row>
    <row r="71" spans="2:17">
      <c r="B71" s="434"/>
      <c r="C71" s="404">
        <f t="shared" si="2"/>
        <v>24</v>
      </c>
      <c r="D71" t="s">
        <v>16</v>
      </c>
      <c r="E71" t="s">
        <v>4</v>
      </c>
      <c r="F71" t="s">
        <v>20</v>
      </c>
      <c r="G71">
        <v>91</v>
      </c>
      <c r="H71">
        <v>89</v>
      </c>
      <c r="O71">
        <v>180</v>
      </c>
      <c r="P71">
        <v>2</v>
      </c>
      <c r="Q71" s="257">
        <v>90</v>
      </c>
    </row>
    <row r="72" spans="2:17">
      <c r="B72" s="434"/>
      <c r="C72" s="404">
        <f t="shared" si="2"/>
        <v>24</v>
      </c>
      <c r="D72" t="s">
        <v>312</v>
      </c>
      <c r="E72" t="s">
        <v>10</v>
      </c>
      <c r="F72" t="s">
        <v>6</v>
      </c>
      <c r="G72">
        <v>88</v>
      </c>
      <c r="L72">
        <v>92</v>
      </c>
      <c r="O72">
        <v>180</v>
      </c>
      <c r="P72">
        <v>2</v>
      </c>
      <c r="Q72" s="257">
        <v>90</v>
      </c>
    </row>
    <row r="73" spans="2:17">
      <c r="B73" s="434"/>
      <c r="C73" s="404">
        <f t="shared" si="2"/>
        <v>26</v>
      </c>
      <c r="D73" t="s">
        <v>464</v>
      </c>
      <c r="E73" t="s">
        <v>4</v>
      </c>
      <c r="F73" t="s">
        <v>18</v>
      </c>
      <c r="I73">
        <v>84</v>
      </c>
      <c r="M73">
        <v>95</v>
      </c>
      <c r="O73">
        <v>179</v>
      </c>
      <c r="P73">
        <v>2</v>
      </c>
      <c r="Q73" s="257">
        <v>89.5</v>
      </c>
    </row>
    <row r="74" spans="2:17">
      <c r="B74" s="434"/>
      <c r="C74" s="404">
        <f t="shared" si="2"/>
        <v>27</v>
      </c>
      <c r="D74" t="s">
        <v>509</v>
      </c>
      <c r="E74" t="s">
        <v>4</v>
      </c>
      <c r="F74" t="s">
        <v>22</v>
      </c>
      <c r="K74">
        <v>88</v>
      </c>
      <c r="L74">
        <v>88</v>
      </c>
      <c r="O74">
        <v>176</v>
      </c>
      <c r="P74">
        <v>2</v>
      </c>
      <c r="Q74" s="257">
        <v>88</v>
      </c>
    </row>
    <row r="75" spans="2:17">
      <c r="B75" s="434"/>
      <c r="C75" s="404">
        <f t="shared" si="2"/>
        <v>28</v>
      </c>
      <c r="D75" t="s">
        <v>170</v>
      </c>
      <c r="E75" t="s">
        <v>10</v>
      </c>
      <c r="F75" t="s">
        <v>32</v>
      </c>
      <c r="G75">
        <v>87</v>
      </c>
      <c r="H75">
        <v>85</v>
      </c>
      <c r="O75">
        <v>172</v>
      </c>
      <c r="P75">
        <v>2</v>
      </c>
      <c r="Q75" s="257">
        <v>86</v>
      </c>
    </row>
    <row r="76" spans="2:17">
      <c r="B76" s="434"/>
      <c r="C76" s="404">
        <f t="shared" si="2"/>
        <v>29</v>
      </c>
      <c r="D76" t="s">
        <v>382</v>
      </c>
      <c r="E76" t="s">
        <v>8</v>
      </c>
      <c r="F76" t="s">
        <v>18</v>
      </c>
      <c r="L76">
        <v>82</v>
      </c>
      <c r="M76">
        <v>86</v>
      </c>
      <c r="O76">
        <v>168</v>
      </c>
      <c r="P76">
        <v>2</v>
      </c>
      <c r="Q76" s="257">
        <v>84</v>
      </c>
    </row>
    <row r="77" spans="2:17">
      <c r="B77" s="434"/>
      <c r="C77" s="404">
        <f t="shared" si="2"/>
        <v>30</v>
      </c>
      <c r="D77" t="s">
        <v>485</v>
      </c>
      <c r="E77" t="s">
        <v>8</v>
      </c>
      <c r="F77" t="s">
        <v>23</v>
      </c>
      <c r="J77">
        <v>84</v>
      </c>
      <c r="M77">
        <v>82</v>
      </c>
      <c r="O77">
        <v>166</v>
      </c>
      <c r="P77">
        <v>2</v>
      </c>
      <c r="Q77" s="257">
        <v>83</v>
      </c>
    </row>
    <row r="78" spans="2:17">
      <c r="B78" s="434"/>
      <c r="C78" s="404">
        <f t="shared" si="2"/>
        <v>30</v>
      </c>
      <c r="D78" t="s">
        <v>170</v>
      </c>
      <c r="E78" t="s">
        <v>10</v>
      </c>
      <c r="F78" t="s">
        <v>32</v>
      </c>
      <c r="J78">
        <v>82</v>
      </c>
      <c r="L78">
        <v>84</v>
      </c>
      <c r="O78">
        <v>166</v>
      </c>
      <c r="P78">
        <v>2</v>
      </c>
      <c r="Q78" s="257">
        <v>83</v>
      </c>
    </row>
    <row r="79" spans="2:17">
      <c r="B79" s="434"/>
      <c r="C79" s="404">
        <f t="shared" si="2"/>
        <v>32</v>
      </c>
      <c r="D79" t="s">
        <v>374</v>
      </c>
      <c r="E79" t="s">
        <v>8</v>
      </c>
      <c r="F79" t="s">
        <v>32</v>
      </c>
      <c r="H79">
        <v>74</v>
      </c>
      <c r="I79">
        <v>89</v>
      </c>
      <c r="O79">
        <v>163</v>
      </c>
      <c r="P79">
        <v>2</v>
      </c>
      <c r="Q79" s="257">
        <v>81.5</v>
      </c>
    </row>
    <row r="80" spans="2:17">
      <c r="B80" s="434"/>
      <c r="C80" s="404">
        <f t="shared" si="2"/>
        <v>33</v>
      </c>
      <c r="D80" t="s">
        <v>507</v>
      </c>
      <c r="E80" t="s">
        <v>8</v>
      </c>
      <c r="F80" t="s">
        <v>22</v>
      </c>
      <c r="K80">
        <v>99</v>
      </c>
      <c r="O80">
        <v>99</v>
      </c>
      <c r="P80">
        <v>1</v>
      </c>
      <c r="Q80" s="257">
        <v>99</v>
      </c>
    </row>
    <row r="81" spans="2:17">
      <c r="B81" s="434"/>
      <c r="C81" s="404">
        <f t="shared" si="2"/>
        <v>34</v>
      </c>
      <c r="D81" t="s">
        <v>183</v>
      </c>
      <c r="E81" t="s">
        <v>11</v>
      </c>
      <c r="F81" t="s">
        <v>18</v>
      </c>
      <c r="L81">
        <v>98</v>
      </c>
      <c r="O81">
        <v>98</v>
      </c>
      <c r="P81">
        <v>1</v>
      </c>
      <c r="Q81" s="257">
        <v>98</v>
      </c>
    </row>
    <row r="82" spans="2:17">
      <c r="B82" s="434"/>
      <c r="C82" s="404">
        <f t="shared" si="2"/>
        <v>34</v>
      </c>
      <c r="D82" t="s">
        <v>546</v>
      </c>
      <c r="E82" t="s">
        <v>8</v>
      </c>
      <c r="F82" t="s">
        <v>13</v>
      </c>
      <c r="K82">
        <v>98</v>
      </c>
      <c r="O82">
        <v>98</v>
      </c>
      <c r="P82">
        <v>1</v>
      </c>
      <c r="Q82" s="257">
        <v>98</v>
      </c>
    </row>
    <row r="83" spans="2:17">
      <c r="B83" s="434"/>
      <c r="C83" s="404">
        <f t="shared" si="2"/>
        <v>34</v>
      </c>
      <c r="D83" t="s">
        <v>168</v>
      </c>
      <c r="E83" t="s">
        <v>10</v>
      </c>
      <c r="F83" t="s">
        <v>26</v>
      </c>
      <c r="J83">
        <v>98</v>
      </c>
      <c r="O83">
        <v>98</v>
      </c>
      <c r="P83">
        <v>1</v>
      </c>
      <c r="Q83" s="257">
        <v>98</v>
      </c>
    </row>
    <row r="84" spans="2:17">
      <c r="B84" s="434"/>
      <c r="C84" s="404">
        <f t="shared" si="2"/>
        <v>34</v>
      </c>
      <c r="D84" t="s">
        <v>655</v>
      </c>
      <c r="E84" t="s">
        <v>4</v>
      </c>
      <c r="F84" t="s">
        <v>6</v>
      </c>
      <c r="M84">
        <v>98</v>
      </c>
      <c r="O84">
        <v>98</v>
      </c>
      <c r="P84">
        <v>1</v>
      </c>
      <c r="Q84" s="257">
        <v>98</v>
      </c>
    </row>
    <row r="85" spans="2:17">
      <c r="B85" s="434"/>
      <c r="C85" s="404">
        <f t="shared" si="2"/>
        <v>38</v>
      </c>
      <c r="D85" t="s">
        <v>452</v>
      </c>
      <c r="E85" t="s">
        <v>8</v>
      </c>
      <c r="F85" t="s">
        <v>62</v>
      </c>
      <c r="J85">
        <v>97</v>
      </c>
      <c r="O85">
        <v>97</v>
      </c>
      <c r="P85">
        <v>1</v>
      </c>
      <c r="Q85" s="257">
        <v>97</v>
      </c>
    </row>
    <row r="86" spans="2:17">
      <c r="B86" s="434"/>
      <c r="C86" s="404">
        <f t="shared" si="2"/>
        <v>39</v>
      </c>
      <c r="D86" t="s">
        <v>356</v>
      </c>
      <c r="E86" t="s">
        <v>8</v>
      </c>
      <c r="F86" t="s">
        <v>7</v>
      </c>
      <c r="K86">
        <v>95</v>
      </c>
      <c r="O86">
        <v>95</v>
      </c>
      <c r="P86">
        <v>1</v>
      </c>
      <c r="Q86" s="257">
        <v>95</v>
      </c>
    </row>
    <row r="87" spans="2:17">
      <c r="B87" s="434"/>
      <c r="C87" s="404">
        <f t="shared" si="2"/>
        <v>39</v>
      </c>
      <c r="D87" t="s">
        <v>88</v>
      </c>
      <c r="E87" t="s">
        <v>4</v>
      </c>
      <c r="F87" t="s">
        <v>18</v>
      </c>
      <c r="L87">
        <v>95</v>
      </c>
      <c r="O87">
        <v>95</v>
      </c>
      <c r="P87">
        <v>1</v>
      </c>
      <c r="Q87" s="257">
        <v>95</v>
      </c>
    </row>
    <row r="88" spans="2:17">
      <c r="B88" s="434"/>
      <c r="C88" s="404">
        <f t="shared" si="2"/>
        <v>41</v>
      </c>
      <c r="D88" t="s">
        <v>508</v>
      </c>
      <c r="E88" t="s">
        <v>8</v>
      </c>
      <c r="F88" t="s">
        <v>60</v>
      </c>
      <c r="K88">
        <v>94</v>
      </c>
      <c r="O88">
        <v>94</v>
      </c>
      <c r="P88">
        <v>1</v>
      </c>
      <c r="Q88" s="257">
        <v>94</v>
      </c>
    </row>
    <row r="89" spans="2:17">
      <c r="B89" s="434"/>
      <c r="C89" s="404">
        <f t="shared" si="2"/>
        <v>41</v>
      </c>
      <c r="D89" t="s">
        <v>461</v>
      </c>
      <c r="E89" t="s">
        <v>4</v>
      </c>
      <c r="F89" t="s">
        <v>38</v>
      </c>
      <c r="I89">
        <v>94</v>
      </c>
      <c r="O89">
        <v>94</v>
      </c>
      <c r="P89">
        <v>1</v>
      </c>
      <c r="Q89" s="257">
        <v>94</v>
      </c>
    </row>
    <row r="90" spans="2:17">
      <c r="B90" s="434"/>
      <c r="C90" s="404">
        <f t="shared" si="2"/>
        <v>43</v>
      </c>
      <c r="D90" t="s">
        <v>363</v>
      </c>
      <c r="E90" t="s">
        <v>8</v>
      </c>
      <c r="F90" t="s">
        <v>340</v>
      </c>
      <c r="H90">
        <v>93</v>
      </c>
      <c r="O90">
        <v>93</v>
      </c>
      <c r="P90">
        <v>1</v>
      </c>
      <c r="Q90" s="257">
        <v>93</v>
      </c>
    </row>
    <row r="91" spans="2:17">
      <c r="B91" s="434"/>
      <c r="C91" s="404">
        <f t="shared" si="2"/>
        <v>43</v>
      </c>
      <c r="D91" t="s">
        <v>609</v>
      </c>
      <c r="E91" t="s">
        <v>4</v>
      </c>
      <c r="F91" t="s">
        <v>18</v>
      </c>
      <c r="L91">
        <v>93</v>
      </c>
      <c r="O91">
        <v>93</v>
      </c>
      <c r="P91">
        <v>1</v>
      </c>
      <c r="Q91" s="257">
        <v>93</v>
      </c>
    </row>
    <row r="92" spans="2:17">
      <c r="B92" s="434"/>
      <c r="C92" s="404">
        <f t="shared" si="2"/>
        <v>43</v>
      </c>
      <c r="D92" t="s">
        <v>28</v>
      </c>
      <c r="E92" t="s">
        <v>4</v>
      </c>
      <c r="F92" t="s">
        <v>18</v>
      </c>
      <c r="K92">
        <v>93</v>
      </c>
      <c r="O92">
        <v>93</v>
      </c>
      <c r="P92">
        <v>1</v>
      </c>
      <c r="Q92" s="257">
        <v>93</v>
      </c>
    </row>
    <row r="93" spans="2:17">
      <c r="B93" s="434"/>
      <c r="C93" s="404">
        <f t="shared" si="2"/>
        <v>46</v>
      </c>
      <c r="D93" t="s">
        <v>311</v>
      </c>
      <c r="E93" t="s">
        <v>4</v>
      </c>
      <c r="F93" t="s">
        <v>26</v>
      </c>
      <c r="G93">
        <v>92</v>
      </c>
      <c r="O93">
        <v>92</v>
      </c>
      <c r="P93">
        <v>1</v>
      </c>
      <c r="Q93" s="257">
        <v>92</v>
      </c>
    </row>
    <row r="94" spans="2:17">
      <c r="B94" s="434"/>
      <c r="C94" s="404">
        <f t="shared" si="2"/>
        <v>46</v>
      </c>
      <c r="D94" t="s">
        <v>462</v>
      </c>
      <c r="E94" t="s">
        <v>4</v>
      </c>
      <c r="F94" t="s">
        <v>20</v>
      </c>
      <c r="I94">
        <v>92</v>
      </c>
      <c r="O94">
        <v>92</v>
      </c>
      <c r="P94">
        <v>1</v>
      </c>
      <c r="Q94" s="257">
        <v>92</v>
      </c>
    </row>
    <row r="95" spans="2:17">
      <c r="B95" s="434"/>
      <c r="C95" s="404">
        <f t="shared" si="2"/>
        <v>46</v>
      </c>
      <c r="D95" t="s">
        <v>380</v>
      </c>
      <c r="E95" t="s">
        <v>10</v>
      </c>
      <c r="F95" t="s">
        <v>15</v>
      </c>
      <c r="J95">
        <v>92</v>
      </c>
      <c r="O95">
        <v>92</v>
      </c>
      <c r="P95">
        <v>1</v>
      </c>
      <c r="Q95" s="257">
        <v>92</v>
      </c>
    </row>
    <row r="96" spans="2:17">
      <c r="B96" s="434"/>
      <c r="C96" s="404">
        <f t="shared" si="2"/>
        <v>49</v>
      </c>
      <c r="D96" t="s">
        <v>171</v>
      </c>
      <c r="E96" t="s">
        <v>8</v>
      </c>
      <c r="F96" t="s">
        <v>19</v>
      </c>
      <c r="K96">
        <v>91</v>
      </c>
      <c r="O96">
        <v>91</v>
      </c>
      <c r="P96">
        <v>1</v>
      </c>
      <c r="Q96" s="257">
        <v>91</v>
      </c>
    </row>
    <row r="97" spans="2:17">
      <c r="B97" s="434"/>
      <c r="C97" s="404">
        <f t="shared" si="2"/>
        <v>49</v>
      </c>
      <c r="D97" t="s">
        <v>80</v>
      </c>
      <c r="E97" t="s">
        <v>4</v>
      </c>
      <c r="F97" t="s">
        <v>6</v>
      </c>
      <c r="H97">
        <v>91</v>
      </c>
      <c r="O97">
        <v>91</v>
      </c>
      <c r="P97">
        <v>1</v>
      </c>
      <c r="Q97" s="257">
        <v>91</v>
      </c>
    </row>
    <row r="98" spans="2:17">
      <c r="B98" s="434"/>
      <c r="C98" s="404">
        <f t="shared" si="2"/>
        <v>51</v>
      </c>
      <c r="D98" t="s">
        <v>364</v>
      </c>
      <c r="E98" t="s">
        <v>4</v>
      </c>
      <c r="F98" t="s">
        <v>18</v>
      </c>
      <c r="H98">
        <v>88</v>
      </c>
      <c r="O98">
        <v>88</v>
      </c>
      <c r="P98">
        <v>1</v>
      </c>
      <c r="Q98" s="257">
        <v>88</v>
      </c>
    </row>
    <row r="99" spans="2:17">
      <c r="B99" s="434"/>
      <c r="C99" s="404">
        <f t="shared" si="2"/>
        <v>52</v>
      </c>
      <c r="D99" t="s">
        <v>397</v>
      </c>
      <c r="E99" t="s">
        <v>8</v>
      </c>
      <c r="F99" t="s">
        <v>32</v>
      </c>
      <c r="K99">
        <v>87</v>
      </c>
      <c r="O99">
        <v>87</v>
      </c>
      <c r="P99">
        <v>1</v>
      </c>
      <c r="Q99" s="257">
        <v>87</v>
      </c>
    </row>
    <row r="100" spans="2:17">
      <c r="B100" s="434"/>
      <c r="C100" s="404">
        <f t="shared" si="2"/>
        <v>52</v>
      </c>
      <c r="D100" t="s">
        <v>463</v>
      </c>
      <c r="E100" t="s">
        <v>4</v>
      </c>
      <c r="F100" t="s">
        <v>5</v>
      </c>
      <c r="I100">
        <v>87</v>
      </c>
      <c r="O100">
        <v>87</v>
      </c>
      <c r="P100">
        <v>1</v>
      </c>
      <c r="Q100" s="257">
        <v>87</v>
      </c>
    </row>
    <row r="101" spans="2:17">
      <c r="B101" s="434"/>
      <c r="C101" s="404">
        <f t="shared" si="2"/>
        <v>54</v>
      </c>
      <c r="D101" t="s">
        <v>413</v>
      </c>
      <c r="E101" t="s">
        <v>8</v>
      </c>
      <c r="F101" t="s">
        <v>19</v>
      </c>
      <c r="K101">
        <v>86</v>
      </c>
      <c r="O101">
        <v>86</v>
      </c>
      <c r="P101">
        <v>1</v>
      </c>
      <c r="Q101" s="257">
        <v>86</v>
      </c>
    </row>
    <row r="102" spans="2:17">
      <c r="B102" s="434"/>
      <c r="C102" s="404">
        <f t="shared" si="2"/>
        <v>54</v>
      </c>
      <c r="D102" t="s">
        <v>37</v>
      </c>
      <c r="E102" t="s">
        <v>4</v>
      </c>
      <c r="F102" t="s">
        <v>15</v>
      </c>
      <c r="J102">
        <v>86</v>
      </c>
      <c r="O102">
        <v>86</v>
      </c>
      <c r="P102">
        <v>1</v>
      </c>
      <c r="Q102" s="257">
        <v>86</v>
      </c>
    </row>
    <row r="103" spans="2:17">
      <c r="B103" s="434"/>
      <c r="C103" s="404">
        <f t="shared" si="2"/>
        <v>56</v>
      </c>
      <c r="D103" t="s">
        <v>144</v>
      </c>
      <c r="E103" t="s">
        <v>8</v>
      </c>
      <c r="F103" t="s">
        <v>39</v>
      </c>
      <c r="M103">
        <v>85</v>
      </c>
      <c r="O103">
        <v>85</v>
      </c>
      <c r="P103">
        <v>1</v>
      </c>
      <c r="Q103" s="257">
        <v>85</v>
      </c>
    </row>
    <row r="104" spans="2:17">
      <c r="B104" s="434"/>
      <c r="C104" s="404">
        <f t="shared" si="2"/>
        <v>57</v>
      </c>
      <c r="D104" t="s">
        <v>52</v>
      </c>
      <c r="E104" t="s">
        <v>4</v>
      </c>
      <c r="F104" t="s">
        <v>35</v>
      </c>
      <c r="I104">
        <v>83</v>
      </c>
      <c r="O104">
        <v>83</v>
      </c>
      <c r="P104">
        <v>1</v>
      </c>
      <c r="Q104" s="257">
        <v>83</v>
      </c>
    </row>
    <row r="105" spans="2:17">
      <c r="B105" s="434"/>
      <c r="C105" s="404">
        <f t="shared" si="2"/>
        <v>57</v>
      </c>
      <c r="D105" t="s">
        <v>660</v>
      </c>
      <c r="E105" t="s">
        <v>4</v>
      </c>
      <c r="F105" t="s">
        <v>18</v>
      </c>
      <c r="M105">
        <v>83</v>
      </c>
      <c r="O105">
        <v>83</v>
      </c>
      <c r="P105">
        <v>1</v>
      </c>
      <c r="Q105" s="257">
        <v>83</v>
      </c>
    </row>
    <row r="106" spans="2:17">
      <c r="B106" s="434"/>
      <c r="C106" s="404">
        <f t="shared" si="2"/>
        <v>57</v>
      </c>
      <c r="D106" t="s">
        <v>606</v>
      </c>
      <c r="E106" t="s">
        <v>8</v>
      </c>
      <c r="F106" t="s">
        <v>32</v>
      </c>
      <c r="L106">
        <v>83</v>
      </c>
      <c r="O106">
        <v>83</v>
      </c>
      <c r="P106">
        <v>1</v>
      </c>
      <c r="Q106" s="257">
        <v>83</v>
      </c>
    </row>
    <row r="107" spans="2:17">
      <c r="B107" s="434"/>
      <c r="C107" s="404">
        <f t="shared" si="2"/>
        <v>57</v>
      </c>
      <c r="D107" t="s">
        <v>258</v>
      </c>
      <c r="E107" t="s">
        <v>8</v>
      </c>
      <c r="F107" t="s">
        <v>18</v>
      </c>
      <c r="G107">
        <v>83</v>
      </c>
      <c r="O107">
        <v>83</v>
      </c>
      <c r="P107">
        <v>1</v>
      </c>
      <c r="Q107" s="257">
        <v>83</v>
      </c>
    </row>
    <row r="108" spans="2:17">
      <c r="B108" s="434"/>
      <c r="C108" s="404">
        <f t="shared" si="2"/>
        <v>61</v>
      </c>
      <c r="D108" t="s">
        <v>40</v>
      </c>
      <c r="E108" t="s">
        <v>10</v>
      </c>
      <c r="F108" t="s">
        <v>42</v>
      </c>
      <c r="I108">
        <v>82</v>
      </c>
      <c r="O108">
        <v>82</v>
      </c>
      <c r="P108">
        <v>1</v>
      </c>
      <c r="Q108" s="257">
        <v>82</v>
      </c>
    </row>
    <row r="109" spans="2:17">
      <c r="B109" s="434"/>
      <c r="C109" s="404">
        <f t="shared" si="2"/>
        <v>61</v>
      </c>
      <c r="D109" t="s">
        <v>50</v>
      </c>
      <c r="E109" t="s">
        <v>8</v>
      </c>
      <c r="F109" t="s">
        <v>35</v>
      </c>
      <c r="G109">
        <v>82</v>
      </c>
      <c r="O109">
        <v>82</v>
      </c>
      <c r="P109">
        <v>1</v>
      </c>
      <c r="Q109" s="257">
        <v>82</v>
      </c>
    </row>
    <row r="110" spans="2:17">
      <c r="B110" s="434"/>
      <c r="C110" s="404">
        <f t="shared" si="2"/>
        <v>63</v>
      </c>
      <c r="D110" t="s">
        <v>245</v>
      </c>
      <c r="E110" t="s">
        <v>4</v>
      </c>
      <c r="F110" t="s">
        <v>22</v>
      </c>
      <c r="G110">
        <v>81</v>
      </c>
      <c r="O110">
        <v>81</v>
      </c>
      <c r="P110">
        <v>1</v>
      </c>
      <c r="Q110" s="257">
        <v>81</v>
      </c>
    </row>
    <row r="111" spans="2:17">
      <c r="B111" s="434"/>
      <c r="C111" s="404">
        <f t="shared" si="2"/>
        <v>63</v>
      </c>
      <c r="D111" t="s">
        <v>465</v>
      </c>
      <c r="E111" t="s">
        <v>4</v>
      </c>
      <c r="F111" t="s">
        <v>46</v>
      </c>
      <c r="I111">
        <v>81</v>
      </c>
      <c r="O111">
        <v>81</v>
      </c>
      <c r="P111">
        <v>1</v>
      </c>
      <c r="Q111" s="257">
        <v>81</v>
      </c>
    </row>
    <row r="112" spans="2:17">
      <c r="B112" s="434"/>
      <c r="C112" s="404">
        <f t="shared" si="2"/>
        <v>63</v>
      </c>
      <c r="D112" t="s">
        <v>486</v>
      </c>
      <c r="E112" t="s">
        <v>4</v>
      </c>
      <c r="F112" t="s">
        <v>9</v>
      </c>
      <c r="J112">
        <v>81</v>
      </c>
      <c r="O112">
        <v>81</v>
      </c>
      <c r="P112">
        <v>1</v>
      </c>
      <c r="Q112" s="257">
        <v>81</v>
      </c>
    </row>
    <row r="113" spans="2:19">
      <c r="B113" s="434"/>
      <c r="C113" s="404">
        <f t="shared" ref="C113:C120" si="3">RANK(O113,$O$48:$O$123)</f>
        <v>66</v>
      </c>
      <c r="D113" t="s">
        <v>388</v>
      </c>
      <c r="E113" t="s">
        <v>10</v>
      </c>
      <c r="F113" t="s">
        <v>55</v>
      </c>
      <c r="L113">
        <v>80</v>
      </c>
      <c r="O113">
        <v>80</v>
      </c>
      <c r="P113">
        <v>1</v>
      </c>
      <c r="Q113" s="257">
        <v>80</v>
      </c>
    </row>
    <row r="114" spans="2:19">
      <c r="B114" s="434"/>
      <c r="C114" s="404">
        <f t="shared" si="3"/>
        <v>66</v>
      </c>
      <c r="D114" t="s">
        <v>366</v>
      </c>
      <c r="E114" t="s">
        <v>8</v>
      </c>
      <c r="F114" t="s">
        <v>20</v>
      </c>
      <c r="H114">
        <v>80</v>
      </c>
      <c r="O114">
        <v>80</v>
      </c>
      <c r="P114">
        <v>1</v>
      </c>
      <c r="Q114" s="257">
        <v>80</v>
      </c>
    </row>
    <row r="115" spans="2:19">
      <c r="B115" s="434"/>
      <c r="C115" s="404">
        <f t="shared" si="3"/>
        <v>68</v>
      </c>
      <c r="D115" t="s">
        <v>368</v>
      </c>
      <c r="E115" t="s">
        <v>8</v>
      </c>
      <c r="F115" t="s">
        <v>20</v>
      </c>
      <c r="H115">
        <v>78</v>
      </c>
      <c r="O115">
        <v>78</v>
      </c>
      <c r="P115">
        <v>1</v>
      </c>
      <c r="Q115" s="257">
        <v>78</v>
      </c>
    </row>
    <row r="116" spans="2:19">
      <c r="B116" s="434"/>
      <c r="C116" s="404">
        <f t="shared" si="3"/>
        <v>68</v>
      </c>
      <c r="D116" t="s">
        <v>465</v>
      </c>
      <c r="E116" t="s">
        <v>4</v>
      </c>
      <c r="F116" t="s">
        <v>46</v>
      </c>
      <c r="L116">
        <v>78</v>
      </c>
      <c r="O116">
        <v>78</v>
      </c>
      <c r="P116">
        <v>1</v>
      </c>
      <c r="Q116" s="257">
        <v>78</v>
      </c>
    </row>
    <row r="117" spans="2:19">
      <c r="B117" s="434"/>
      <c r="C117" s="404">
        <f t="shared" si="3"/>
        <v>70</v>
      </c>
      <c r="D117" t="s">
        <v>184</v>
      </c>
      <c r="E117" t="s">
        <v>4</v>
      </c>
      <c r="F117" t="s">
        <v>60</v>
      </c>
      <c r="H117">
        <v>77</v>
      </c>
      <c r="O117">
        <v>77</v>
      </c>
      <c r="P117">
        <v>1</v>
      </c>
      <c r="Q117" s="257">
        <v>77</v>
      </c>
    </row>
    <row r="118" spans="2:19">
      <c r="B118" s="434"/>
      <c r="C118" s="404">
        <f t="shared" si="3"/>
        <v>70</v>
      </c>
      <c r="D118" t="s">
        <v>625</v>
      </c>
      <c r="E118" t="s">
        <v>10</v>
      </c>
      <c r="F118" t="s">
        <v>46</v>
      </c>
      <c r="L118">
        <v>77</v>
      </c>
      <c r="O118">
        <v>77</v>
      </c>
      <c r="P118">
        <v>1</v>
      </c>
      <c r="Q118" s="257">
        <v>77</v>
      </c>
    </row>
    <row r="119" spans="2:19">
      <c r="B119" s="434"/>
      <c r="C119" s="404">
        <f t="shared" si="3"/>
        <v>72</v>
      </c>
      <c r="D119" t="s">
        <v>131</v>
      </c>
      <c r="E119" t="s">
        <v>8</v>
      </c>
      <c r="F119" t="s">
        <v>340</v>
      </c>
      <c r="H119">
        <v>75</v>
      </c>
      <c r="O119">
        <v>75</v>
      </c>
      <c r="P119">
        <v>1</v>
      </c>
      <c r="Q119" s="257">
        <v>75</v>
      </c>
    </row>
    <row r="120" spans="2:19">
      <c r="B120" s="434"/>
      <c r="C120" s="404">
        <f t="shared" si="3"/>
        <v>73</v>
      </c>
      <c r="D120" t="s">
        <v>376</v>
      </c>
      <c r="E120" t="s">
        <v>8</v>
      </c>
      <c r="F120" t="s">
        <v>20</v>
      </c>
      <c r="H120">
        <v>73</v>
      </c>
      <c r="O120">
        <v>73</v>
      </c>
      <c r="P120">
        <v>1</v>
      </c>
      <c r="Q120" s="257">
        <v>73</v>
      </c>
    </row>
    <row r="121" spans="2:19">
      <c r="B121" s="434"/>
      <c r="C121" s="404"/>
    </row>
    <row r="122" spans="2:19">
      <c r="B122" s="434"/>
      <c r="C122" s="404"/>
    </row>
    <row r="123" spans="2:19">
      <c r="B123" s="434"/>
      <c r="C123" s="404"/>
    </row>
    <row r="124" spans="2:19">
      <c r="B124" s="1"/>
    </row>
    <row r="125" spans="2:19" ht="63.75">
      <c r="B125" s="319" t="s">
        <v>109</v>
      </c>
      <c r="C125" s="319" t="s">
        <v>319</v>
      </c>
      <c r="D125" s="318" t="s">
        <v>1</v>
      </c>
      <c r="E125" s="426" t="s">
        <v>2</v>
      </c>
      <c r="F125" s="427" t="s">
        <v>108</v>
      </c>
      <c r="G125" s="406" t="s">
        <v>293</v>
      </c>
      <c r="H125" s="406" t="s">
        <v>360</v>
      </c>
      <c r="I125" s="406" t="s">
        <v>468</v>
      </c>
      <c r="J125" s="406" t="s">
        <v>469</v>
      </c>
      <c r="K125" s="406" t="s">
        <v>547</v>
      </c>
      <c r="L125" s="406" t="str">
        <f>L$1</f>
        <v>Faulds Brow (BL)</v>
      </c>
      <c r="M125" s="406" t="str">
        <f t="shared" ref="M125:N125" si="4">M$1</f>
        <v>Latrigg &amp; Greta Gorge (WCOC)</v>
      </c>
      <c r="N125" s="406">
        <f t="shared" si="4"/>
        <v>0</v>
      </c>
      <c r="O125" s="406" t="s">
        <v>85</v>
      </c>
      <c r="P125" s="406" t="s">
        <v>106</v>
      </c>
      <c r="Q125" s="428" t="s">
        <v>107</v>
      </c>
      <c r="S125" s="425"/>
    </row>
    <row r="126" spans="2:19">
      <c r="B126" s="436" t="s">
        <v>43</v>
      </c>
      <c r="C126" s="404">
        <f>RANK(O126,$O$126:$O$243)</f>
        <v>1</v>
      </c>
      <c r="D126" t="s">
        <v>141</v>
      </c>
      <c r="E126" t="s">
        <v>4</v>
      </c>
      <c r="F126" t="s">
        <v>64</v>
      </c>
      <c r="G126">
        <v>93</v>
      </c>
      <c r="H126">
        <v>93</v>
      </c>
      <c r="I126">
        <v>95</v>
      </c>
      <c r="L126">
        <v>95</v>
      </c>
      <c r="M126">
        <v>97</v>
      </c>
      <c r="O126">
        <v>473</v>
      </c>
      <c r="P126">
        <v>5</v>
      </c>
      <c r="Q126" s="257">
        <v>94.6</v>
      </c>
    </row>
    <row r="127" spans="2:19">
      <c r="B127" s="436"/>
      <c r="C127" s="404">
        <f t="shared" ref="C127:C190" si="5">RANK(O127,$O$126:$O$243)</f>
        <v>2</v>
      </c>
      <c r="D127" t="s">
        <v>28</v>
      </c>
      <c r="E127" t="s">
        <v>4</v>
      </c>
      <c r="F127" t="s">
        <v>18</v>
      </c>
      <c r="G127">
        <v>92</v>
      </c>
      <c r="H127">
        <v>96</v>
      </c>
      <c r="J127">
        <v>96</v>
      </c>
      <c r="L127">
        <v>90</v>
      </c>
      <c r="M127">
        <v>92</v>
      </c>
      <c r="O127">
        <v>466</v>
      </c>
      <c r="P127">
        <v>5</v>
      </c>
      <c r="Q127" s="257">
        <v>93.2</v>
      </c>
    </row>
    <row r="128" spans="2:19">
      <c r="B128" s="436"/>
      <c r="C128" s="404">
        <f t="shared" si="5"/>
        <v>3</v>
      </c>
      <c r="D128" t="s">
        <v>57</v>
      </c>
      <c r="E128" t="s">
        <v>4</v>
      </c>
      <c r="F128" t="s">
        <v>18</v>
      </c>
      <c r="G128">
        <v>89</v>
      </c>
      <c r="I128">
        <v>90</v>
      </c>
      <c r="J128">
        <v>92</v>
      </c>
      <c r="K128">
        <v>87</v>
      </c>
      <c r="L128">
        <v>85</v>
      </c>
      <c r="M128">
        <v>84</v>
      </c>
      <c r="O128">
        <v>443</v>
      </c>
      <c r="P128">
        <v>5</v>
      </c>
      <c r="Q128" s="257">
        <v>88.6</v>
      </c>
    </row>
    <row r="129" spans="2:17">
      <c r="B129" s="436"/>
      <c r="C129" s="404">
        <f t="shared" si="5"/>
        <v>4</v>
      </c>
      <c r="D129" t="s">
        <v>103</v>
      </c>
      <c r="E129" t="s">
        <v>4</v>
      </c>
      <c r="F129" t="s">
        <v>35</v>
      </c>
      <c r="G129">
        <v>62</v>
      </c>
      <c r="H129">
        <v>84</v>
      </c>
      <c r="I129">
        <v>91</v>
      </c>
      <c r="J129">
        <v>88</v>
      </c>
      <c r="K129">
        <v>92</v>
      </c>
      <c r="L129">
        <v>75</v>
      </c>
      <c r="M129">
        <v>81</v>
      </c>
      <c r="O129">
        <v>436</v>
      </c>
      <c r="P129">
        <v>5</v>
      </c>
      <c r="Q129" s="257">
        <v>87.2</v>
      </c>
    </row>
    <row r="130" spans="2:17">
      <c r="B130" s="436"/>
      <c r="C130" s="404">
        <f t="shared" si="5"/>
        <v>5</v>
      </c>
      <c r="D130" t="s">
        <v>394</v>
      </c>
      <c r="E130" t="s">
        <v>4</v>
      </c>
      <c r="F130" t="s">
        <v>39</v>
      </c>
      <c r="H130">
        <v>87</v>
      </c>
      <c r="I130">
        <v>82</v>
      </c>
      <c r="J130">
        <v>86</v>
      </c>
      <c r="K130">
        <v>79</v>
      </c>
      <c r="L130">
        <v>83</v>
      </c>
      <c r="M130">
        <v>96</v>
      </c>
      <c r="O130">
        <v>434</v>
      </c>
      <c r="P130">
        <v>5</v>
      </c>
      <c r="Q130" s="257">
        <v>86.8</v>
      </c>
    </row>
    <row r="131" spans="2:17">
      <c r="B131" s="436"/>
      <c r="C131" s="404">
        <f t="shared" si="5"/>
        <v>6</v>
      </c>
      <c r="D131" t="s">
        <v>439</v>
      </c>
      <c r="E131" t="s">
        <v>8</v>
      </c>
      <c r="F131" t="s">
        <v>38</v>
      </c>
      <c r="I131">
        <v>92</v>
      </c>
      <c r="J131">
        <v>97</v>
      </c>
      <c r="K131">
        <v>78</v>
      </c>
      <c r="L131">
        <v>78</v>
      </c>
      <c r="M131">
        <v>86</v>
      </c>
      <c r="O131">
        <v>431</v>
      </c>
      <c r="P131">
        <v>5</v>
      </c>
      <c r="Q131" s="257">
        <v>86.2</v>
      </c>
    </row>
    <row r="132" spans="2:17">
      <c r="B132" s="436"/>
      <c r="C132" s="404">
        <f t="shared" si="5"/>
        <v>7</v>
      </c>
      <c r="D132" t="s">
        <v>232</v>
      </c>
      <c r="E132" t="s">
        <v>4</v>
      </c>
      <c r="F132" t="s">
        <v>38</v>
      </c>
      <c r="G132">
        <v>80</v>
      </c>
      <c r="H132">
        <v>83</v>
      </c>
      <c r="I132">
        <v>84</v>
      </c>
      <c r="J132">
        <v>91</v>
      </c>
      <c r="L132">
        <v>80</v>
      </c>
      <c r="O132">
        <v>418</v>
      </c>
      <c r="P132">
        <v>5</v>
      </c>
      <c r="Q132" s="257">
        <v>83.6</v>
      </c>
    </row>
    <row r="133" spans="2:17">
      <c r="B133" s="436"/>
      <c r="C133" s="404">
        <f t="shared" si="5"/>
        <v>8</v>
      </c>
      <c r="D133" t="s">
        <v>410</v>
      </c>
      <c r="E133" t="s">
        <v>4</v>
      </c>
      <c r="F133" t="s">
        <v>22</v>
      </c>
      <c r="H133">
        <v>76</v>
      </c>
      <c r="I133">
        <v>80</v>
      </c>
      <c r="J133">
        <v>84</v>
      </c>
      <c r="L133">
        <v>84</v>
      </c>
      <c r="M133">
        <v>85</v>
      </c>
      <c r="O133">
        <v>409</v>
      </c>
      <c r="P133">
        <v>5</v>
      </c>
      <c r="Q133" s="257">
        <v>81.8</v>
      </c>
    </row>
    <row r="134" spans="2:17">
      <c r="B134" s="436"/>
      <c r="C134" s="404">
        <f t="shared" si="5"/>
        <v>9</v>
      </c>
      <c r="D134" t="s">
        <v>143</v>
      </c>
      <c r="E134" t="s">
        <v>4</v>
      </c>
      <c r="F134" t="s">
        <v>55</v>
      </c>
      <c r="G134">
        <v>82</v>
      </c>
      <c r="H134">
        <v>75</v>
      </c>
      <c r="I134">
        <v>88</v>
      </c>
      <c r="J134">
        <v>77</v>
      </c>
      <c r="L134">
        <v>77</v>
      </c>
      <c r="M134">
        <v>72</v>
      </c>
      <c r="O134">
        <v>399</v>
      </c>
      <c r="P134">
        <v>5</v>
      </c>
      <c r="Q134" s="257">
        <v>79.8</v>
      </c>
    </row>
    <row r="135" spans="2:17">
      <c r="B135" s="436"/>
      <c r="C135" s="404">
        <f t="shared" si="5"/>
        <v>10</v>
      </c>
      <c r="D135" t="s">
        <v>234</v>
      </c>
      <c r="E135" t="s">
        <v>4</v>
      </c>
      <c r="F135" t="s">
        <v>62</v>
      </c>
      <c r="G135">
        <v>97</v>
      </c>
      <c r="I135">
        <v>96</v>
      </c>
      <c r="J135">
        <v>98</v>
      </c>
      <c r="L135">
        <v>99</v>
      </c>
      <c r="O135">
        <v>390</v>
      </c>
      <c r="P135">
        <v>4</v>
      </c>
      <c r="Q135" s="257">
        <v>97.5</v>
      </c>
    </row>
    <row r="136" spans="2:17">
      <c r="B136" s="436"/>
      <c r="C136" s="404">
        <f t="shared" si="5"/>
        <v>11</v>
      </c>
      <c r="D136" t="s">
        <v>458</v>
      </c>
      <c r="E136" t="s">
        <v>4</v>
      </c>
      <c r="F136" t="s">
        <v>55</v>
      </c>
      <c r="I136">
        <v>85</v>
      </c>
      <c r="J136">
        <v>93</v>
      </c>
      <c r="L136">
        <v>79</v>
      </c>
      <c r="M136">
        <v>89</v>
      </c>
      <c r="O136">
        <v>346</v>
      </c>
      <c r="P136">
        <v>4</v>
      </c>
      <c r="Q136" s="257">
        <v>86.5</v>
      </c>
    </row>
    <row r="137" spans="2:17">
      <c r="B137" s="436"/>
      <c r="C137" s="404">
        <f t="shared" si="5"/>
        <v>12</v>
      </c>
      <c r="D137" t="s">
        <v>176</v>
      </c>
      <c r="E137" t="s">
        <v>4</v>
      </c>
      <c r="F137" t="s">
        <v>15</v>
      </c>
      <c r="G137">
        <v>77</v>
      </c>
      <c r="I137">
        <v>87</v>
      </c>
      <c r="J137">
        <v>85</v>
      </c>
      <c r="M137">
        <v>73</v>
      </c>
      <c r="O137">
        <v>322</v>
      </c>
      <c r="P137">
        <v>4</v>
      </c>
      <c r="Q137" s="257">
        <v>80.5</v>
      </c>
    </row>
    <row r="138" spans="2:17">
      <c r="B138" s="436"/>
      <c r="C138" s="404">
        <f t="shared" si="5"/>
        <v>13</v>
      </c>
      <c r="D138" t="s">
        <v>460</v>
      </c>
      <c r="E138" t="s">
        <v>4</v>
      </c>
      <c r="F138" t="s">
        <v>35</v>
      </c>
      <c r="I138">
        <v>79</v>
      </c>
      <c r="K138">
        <v>88</v>
      </c>
      <c r="L138">
        <v>72</v>
      </c>
      <c r="M138">
        <v>76</v>
      </c>
      <c r="O138">
        <v>315</v>
      </c>
      <c r="P138">
        <v>4</v>
      </c>
      <c r="Q138" s="257">
        <v>78.75</v>
      </c>
    </row>
    <row r="139" spans="2:17">
      <c r="B139" s="436"/>
      <c r="C139" s="404">
        <f t="shared" si="5"/>
        <v>14</v>
      </c>
      <c r="D139" t="s">
        <v>415</v>
      </c>
      <c r="E139" t="s">
        <v>8</v>
      </c>
      <c r="F139" t="s">
        <v>38</v>
      </c>
      <c r="H139">
        <v>71</v>
      </c>
      <c r="J139">
        <v>83</v>
      </c>
      <c r="K139">
        <v>77</v>
      </c>
      <c r="L139">
        <v>82</v>
      </c>
      <c r="O139">
        <v>313</v>
      </c>
      <c r="P139">
        <v>4</v>
      </c>
      <c r="Q139" s="257">
        <v>78.25</v>
      </c>
    </row>
    <row r="140" spans="2:17">
      <c r="B140" s="436"/>
      <c r="C140" s="404">
        <f t="shared" si="5"/>
        <v>15</v>
      </c>
      <c r="D140" t="s">
        <v>452</v>
      </c>
      <c r="E140" t="s">
        <v>8</v>
      </c>
      <c r="F140" t="s">
        <v>62</v>
      </c>
      <c r="I140">
        <v>97</v>
      </c>
      <c r="L140">
        <v>97</v>
      </c>
      <c r="M140">
        <v>99</v>
      </c>
      <c r="O140">
        <v>293</v>
      </c>
      <c r="P140">
        <v>3</v>
      </c>
      <c r="Q140" s="257">
        <v>97.666666666666671</v>
      </c>
    </row>
    <row r="141" spans="2:17">
      <c r="B141" s="436"/>
      <c r="C141" s="404">
        <f t="shared" si="5"/>
        <v>16</v>
      </c>
      <c r="D141" t="s">
        <v>95</v>
      </c>
      <c r="E141" t="s">
        <v>10</v>
      </c>
      <c r="F141" t="s">
        <v>32</v>
      </c>
      <c r="G141">
        <v>65</v>
      </c>
      <c r="H141">
        <v>70</v>
      </c>
      <c r="J141">
        <v>80</v>
      </c>
      <c r="L141">
        <v>70</v>
      </c>
      <c r="O141">
        <v>285</v>
      </c>
      <c r="P141">
        <v>4</v>
      </c>
      <c r="Q141" s="257">
        <v>71.25</v>
      </c>
    </row>
    <row r="142" spans="2:17">
      <c r="B142" s="436"/>
      <c r="C142" s="404">
        <f t="shared" si="5"/>
        <v>17</v>
      </c>
      <c r="D142" t="s">
        <v>34</v>
      </c>
      <c r="E142" t="s">
        <v>10</v>
      </c>
      <c r="F142" t="s">
        <v>42</v>
      </c>
      <c r="G142">
        <v>99</v>
      </c>
      <c r="L142">
        <v>94</v>
      </c>
      <c r="M142">
        <v>91</v>
      </c>
      <c r="O142">
        <v>284</v>
      </c>
      <c r="P142">
        <v>3</v>
      </c>
      <c r="Q142" s="257">
        <v>94.666666666666671</v>
      </c>
    </row>
    <row r="143" spans="2:17">
      <c r="B143" s="436"/>
      <c r="C143" s="404">
        <f t="shared" si="5"/>
        <v>18</v>
      </c>
      <c r="D143" t="s">
        <v>41</v>
      </c>
      <c r="E143" t="s">
        <v>10</v>
      </c>
      <c r="F143" t="s">
        <v>65</v>
      </c>
      <c r="G143">
        <v>69</v>
      </c>
      <c r="H143">
        <v>72</v>
      </c>
      <c r="J143">
        <v>76</v>
      </c>
      <c r="L143">
        <v>63</v>
      </c>
      <c r="O143">
        <v>280</v>
      </c>
      <c r="P143">
        <v>4</v>
      </c>
      <c r="Q143" s="257">
        <v>70</v>
      </c>
    </row>
    <row r="144" spans="2:17">
      <c r="B144" s="436"/>
      <c r="C144" s="404">
        <f t="shared" si="5"/>
        <v>19</v>
      </c>
      <c r="D144" t="s">
        <v>92</v>
      </c>
      <c r="E144" t="s">
        <v>10</v>
      </c>
      <c r="F144" t="s">
        <v>55</v>
      </c>
      <c r="G144">
        <v>60</v>
      </c>
      <c r="J144">
        <v>75</v>
      </c>
      <c r="L144">
        <v>67</v>
      </c>
      <c r="M144">
        <v>75</v>
      </c>
      <c r="O144">
        <v>277</v>
      </c>
      <c r="P144">
        <v>4</v>
      </c>
      <c r="Q144" s="257">
        <v>69.25</v>
      </c>
    </row>
    <row r="145" spans="2:17">
      <c r="B145" s="436"/>
      <c r="C145" s="404">
        <f t="shared" si="5"/>
        <v>19</v>
      </c>
      <c r="D145" t="s">
        <v>385</v>
      </c>
      <c r="E145" t="s">
        <v>8</v>
      </c>
      <c r="F145" t="s">
        <v>18</v>
      </c>
      <c r="H145">
        <v>95</v>
      </c>
      <c r="L145">
        <v>92</v>
      </c>
      <c r="M145">
        <v>90</v>
      </c>
      <c r="O145">
        <v>277</v>
      </c>
      <c r="P145">
        <v>3</v>
      </c>
      <c r="Q145" s="257">
        <v>92.333333333333329</v>
      </c>
    </row>
    <row r="146" spans="2:17">
      <c r="B146" s="436"/>
      <c r="C146" s="404">
        <f t="shared" si="5"/>
        <v>21</v>
      </c>
      <c r="D146" t="s">
        <v>49</v>
      </c>
      <c r="E146" t="s">
        <v>4</v>
      </c>
      <c r="F146" t="s">
        <v>18</v>
      </c>
      <c r="G146">
        <v>90</v>
      </c>
      <c r="K146">
        <v>98</v>
      </c>
      <c r="L146">
        <v>87</v>
      </c>
      <c r="O146">
        <v>275</v>
      </c>
      <c r="P146">
        <v>3</v>
      </c>
      <c r="Q146" s="257">
        <v>91.666666666666671</v>
      </c>
    </row>
    <row r="147" spans="2:17">
      <c r="B147" s="436"/>
      <c r="C147" s="404">
        <f t="shared" si="5"/>
        <v>22</v>
      </c>
      <c r="D147" t="s">
        <v>160</v>
      </c>
      <c r="E147" t="s">
        <v>4</v>
      </c>
      <c r="F147" t="s">
        <v>19</v>
      </c>
      <c r="G147">
        <v>95</v>
      </c>
      <c r="H147">
        <v>90</v>
      </c>
      <c r="J147">
        <v>87</v>
      </c>
      <c r="O147">
        <v>272</v>
      </c>
      <c r="P147">
        <v>3</v>
      </c>
      <c r="Q147" s="257">
        <v>90.666666666666671</v>
      </c>
    </row>
    <row r="148" spans="2:17">
      <c r="B148" s="436"/>
      <c r="C148" s="404">
        <f t="shared" si="5"/>
        <v>23</v>
      </c>
      <c r="D148" t="s">
        <v>37</v>
      </c>
      <c r="E148" t="s">
        <v>4</v>
      </c>
      <c r="F148" t="s">
        <v>15</v>
      </c>
      <c r="G148">
        <v>88</v>
      </c>
      <c r="L148">
        <v>93</v>
      </c>
      <c r="M148">
        <v>88</v>
      </c>
      <c r="O148">
        <v>269</v>
      </c>
      <c r="P148">
        <v>3</v>
      </c>
      <c r="Q148" s="257">
        <v>89.666666666666671</v>
      </c>
    </row>
    <row r="149" spans="2:17">
      <c r="B149" s="436"/>
      <c r="C149" s="404">
        <f t="shared" si="5"/>
        <v>23</v>
      </c>
      <c r="D149" t="s">
        <v>44</v>
      </c>
      <c r="E149" t="s">
        <v>8</v>
      </c>
      <c r="F149" t="s">
        <v>46</v>
      </c>
      <c r="G149">
        <v>98</v>
      </c>
      <c r="L149">
        <v>91</v>
      </c>
      <c r="M149">
        <v>80</v>
      </c>
      <c r="O149">
        <v>269</v>
      </c>
      <c r="P149">
        <v>3</v>
      </c>
      <c r="Q149" s="257">
        <v>89.666666666666671</v>
      </c>
    </row>
    <row r="150" spans="2:17">
      <c r="B150" s="436"/>
      <c r="C150" s="404">
        <f t="shared" si="5"/>
        <v>25</v>
      </c>
      <c r="D150" t="s">
        <v>388</v>
      </c>
      <c r="E150" t="s">
        <v>10</v>
      </c>
      <c r="F150" t="s">
        <v>55</v>
      </c>
      <c r="H150">
        <v>92</v>
      </c>
      <c r="J150">
        <v>81</v>
      </c>
      <c r="M150">
        <v>93</v>
      </c>
      <c r="O150">
        <v>266</v>
      </c>
      <c r="P150">
        <v>3</v>
      </c>
      <c r="Q150" s="257">
        <v>88.666666666666671</v>
      </c>
    </row>
    <row r="151" spans="2:17">
      <c r="B151" s="436"/>
      <c r="C151" s="404">
        <f t="shared" si="5"/>
        <v>26</v>
      </c>
      <c r="D151" t="s">
        <v>455</v>
      </c>
      <c r="E151" t="s">
        <v>4</v>
      </c>
      <c r="F151" t="s">
        <v>35</v>
      </c>
      <c r="I151">
        <v>89</v>
      </c>
      <c r="J151">
        <v>90</v>
      </c>
      <c r="L151">
        <v>86</v>
      </c>
      <c r="O151">
        <v>265</v>
      </c>
      <c r="P151">
        <v>3</v>
      </c>
      <c r="Q151" s="257">
        <v>88.333333333333329</v>
      </c>
    </row>
    <row r="152" spans="2:17">
      <c r="B152" s="436"/>
      <c r="C152" s="404">
        <f t="shared" si="5"/>
        <v>27</v>
      </c>
      <c r="D152" t="s">
        <v>124</v>
      </c>
      <c r="E152" t="s">
        <v>8</v>
      </c>
      <c r="F152" t="s">
        <v>35</v>
      </c>
      <c r="G152">
        <v>94</v>
      </c>
      <c r="H152">
        <v>78</v>
      </c>
      <c r="L152">
        <v>88</v>
      </c>
      <c r="O152">
        <v>260</v>
      </c>
      <c r="P152">
        <v>3</v>
      </c>
      <c r="Q152" s="257">
        <v>86.666666666666671</v>
      </c>
    </row>
    <row r="153" spans="2:17">
      <c r="B153" s="436"/>
      <c r="C153" s="404">
        <f t="shared" si="5"/>
        <v>28</v>
      </c>
      <c r="D153" t="s">
        <v>417</v>
      </c>
      <c r="E153" t="s">
        <v>8</v>
      </c>
      <c r="F153" t="s">
        <v>32</v>
      </c>
      <c r="H153">
        <v>69</v>
      </c>
      <c r="K153">
        <v>82</v>
      </c>
      <c r="M153">
        <v>70</v>
      </c>
      <c r="O153">
        <v>221</v>
      </c>
      <c r="P153">
        <v>3</v>
      </c>
      <c r="Q153" s="257">
        <v>73.666666666666671</v>
      </c>
    </row>
    <row r="154" spans="2:17">
      <c r="B154" s="436"/>
      <c r="C154" s="404">
        <f t="shared" si="5"/>
        <v>29</v>
      </c>
      <c r="D154" t="s">
        <v>91</v>
      </c>
      <c r="E154" t="s">
        <v>8</v>
      </c>
      <c r="F154" t="s">
        <v>46</v>
      </c>
      <c r="G154">
        <v>66</v>
      </c>
      <c r="H154">
        <v>77</v>
      </c>
      <c r="M154">
        <v>71</v>
      </c>
      <c r="O154">
        <v>214</v>
      </c>
      <c r="P154">
        <v>3</v>
      </c>
      <c r="Q154" s="257">
        <v>71.333333333333329</v>
      </c>
    </row>
    <row r="155" spans="2:17">
      <c r="B155" s="436"/>
      <c r="C155" s="404">
        <f t="shared" si="5"/>
        <v>30</v>
      </c>
      <c r="D155" t="s">
        <v>56</v>
      </c>
      <c r="E155" t="s">
        <v>10</v>
      </c>
      <c r="F155" t="s">
        <v>32</v>
      </c>
      <c r="G155">
        <v>71</v>
      </c>
      <c r="H155">
        <v>74</v>
      </c>
      <c r="L155">
        <v>68</v>
      </c>
      <c r="O155">
        <v>213</v>
      </c>
      <c r="P155">
        <v>3</v>
      </c>
      <c r="Q155" s="257">
        <v>71</v>
      </c>
    </row>
    <row r="156" spans="2:17">
      <c r="B156" s="436"/>
      <c r="C156" s="404">
        <f t="shared" si="5"/>
        <v>31</v>
      </c>
      <c r="D156" t="s">
        <v>139</v>
      </c>
      <c r="E156" t="s">
        <v>8</v>
      </c>
      <c r="F156" t="s">
        <v>46</v>
      </c>
      <c r="G156">
        <v>74</v>
      </c>
      <c r="H156">
        <v>65</v>
      </c>
      <c r="L156">
        <v>60</v>
      </c>
      <c r="O156">
        <v>199</v>
      </c>
      <c r="P156">
        <v>3</v>
      </c>
      <c r="Q156" s="257">
        <v>66.333333333333329</v>
      </c>
    </row>
    <row r="157" spans="2:17">
      <c r="B157" s="436"/>
      <c r="C157" s="404">
        <f t="shared" si="5"/>
        <v>32</v>
      </c>
      <c r="D157" t="s">
        <v>311</v>
      </c>
      <c r="E157" t="s">
        <v>4</v>
      </c>
      <c r="F157" t="s">
        <v>26</v>
      </c>
      <c r="J157">
        <v>99</v>
      </c>
      <c r="L157">
        <v>96</v>
      </c>
      <c r="O157">
        <v>195</v>
      </c>
      <c r="P157">
        <v>2</v>
      </c>
      <c r="Q157" s="257">
        <v>97.5</v>
      </c>
    </row>
    <row r="158" spans="2:17">
      <c r="B158" s="436"/>
      <c r="C158" s="404">
        <f t="shared" si="5"/>
        <v>33</v>
      </c>
      <c r="D158" t="s">
        <v>382</v>
      </c>
      <c r="E158" t="s">
        <v>8</v>
      </c>
      <c r="F158" t="s">
        <v>18</v>
      </c>
      <c r="H158">
        <v>97</v>
      </c>
      <c r="J158">
        <v>95</v>
      </c>
      <c r="O158">
        <v>192</v>
      </c>
      <c r="P158">
        <v>2</v>
      </c>
      <c r="Q158" s="257">
        <v>96</v>
      </c>
    </row>
    <row r="159" spans="2:17">
      <c r="B159" s="436"/>
      <c r="C159" s="404">
        <f t="shared" si="5"/>
        <v>34</v>
      </c>
      <c r="D159" t="s">
        <v>144</v>
      </c>
      <c r="E159" t="s">
        <v>8</v>
      </c>
      <c r="F159" t="s">
        <v>39</v>
      </c>
      <c r="I159">
        <v>94</v>
      </c>
      <c r="K159">
        <v>97</v>
      </c>
      <c r="O159">
        <v>191</v>
      </c>
      <c r="P159">
        <v>2</v>
      </c>
      <c r="Q159" s="257">
        <v>95.5</v>
      </c>
    </row>
    <row r="160" spans="2:17">
      <c r="B160" s="436"/>
      <c r="C160" s="404">
        <f t="shared" si="5"/>
        <v>35</v>
      </c>
      <c r="D160" t="s">
        <v>48</v>
      </c>
      <c r="E160" t="s">
        <v>11</v>
      </c>
      <c r="F160" t="s">
        <v>35</v>
      </c>
      <c r="K160">
        <v>89</v>
      </c>
      <c r="M160">
        <v>98</v>
      </c>
      <c r="O160">
        <v>187</v>
      </c>
      <c r="P160">
        <v>2</v>
      </c>
      <c r="Q160" s="257">
        <v>93.5</v>
      </c>
    </row>
    <row r="161" spans="2:17">
      <c r="B161" s="436"/>
      <c r="C161" s="404">
        <f t="shared" si="5"/>
        <v>36</v>
      </c>
      <c r="D161" t="s">
        <v>36</v>
      </c>
      <c r="E161" t="s">
        <v>10</v>
      </c>
      <c r="F161" t="s">
        <v>46</v>
      </c>
      <c r="G161">
        <v>91</v>
      </c>
      <c r="H161">
        <v>91</v>
      </c>
      <c r="O161">
        <v>182</v>
      </c>
      <c r="P161">
        <v>2</v>
      </c>
      <c r="Q161" s="257">
        <v>91</v>
      </c>
    </row>
    <row r="162" spans="2:17">
      <c r="B162" s="436"/>
      <c r="C162" s="404">
        <f t="shared" si="5"/>
        <v>36</v>
      </c>
      <c r="D162" t="s">
        <v>395</v>
      </c>
      <c r="E162" t="s">
        <v>8</v>
      </c>
      <c r="F162" t="s">
        <v>32</v>
      </c>
      <c r="H162">
        <v>86</v>
      </c>
      <c r="K162">
        <v>96</v>
      </c>
      <c r="O162">
        <v>182</v>
      </c>
      <c r="P162">
        <v>2</v>
      </c>
      <c r="Q162" s="257">
        <v>91</v>
      </c>
    </row>
    <row r="163" spans="2:17">
      <c r="B163" s="436"/>
      <c r="C163" s="404">
        <f t="shared" si="5"/>
        <v>38</v>
      </c>
      <c r="D163" t="s">
        <v>52</v>
      </c>
      <c r="E163" t="s">
        <v>4</v>
      </c>
      <c r="F163" t="s">
        <v>35</v>
      </c>
      <c r="G163">
        <v>86</v>
      </c>
      <c r="K163">
        <v>94</v>
      </c>
      <c r="O163">
        <v>180</v>
      </c>
      <c r="P163">
        <v>2</v>
      </c>
      <c r="Q163" s="257">
        <v>90</v>
      </c>
    </row>
    <row r="164" spans="2:17">
      <c r="B164" s="436"/>
      <c r="C164" s="404">
        <f t="shared" si="5"/>
        <v>39</v>
      </c>
      <c r="D164" t="s">
        <v>239</v>
      </c>
      <c r="E164" t="s">
        <v>4</v>
      </c>
      <c r="F164" t="s">
        <v>5</v>
      </c>
      <c r="G164">
        <v>83</v>
      </c>
      <c r="I164">
        <v>93</v>
      </c>
      <c r="O164">
        <v>176</v>
      </c>
      <c r="P164">
        <v>2</v>
      </c>
      <c r="Q164" s="257">
        <v>88</v>
      </c>
    </row>
    <row r="165" spans="2:17">
      <c r="B165" s="436"/>
      <c r="C165" s="404">
        <f t="shared" si="5"/>
        <v>40</v>
      </c>
      <c r="D165" t="s">
        <v>488</v>
      </c>
      <c r="E165" t="s">
        <v>8</v>
      </c>
      <c r="F165" t="s">
        <v>7</v>
      </c>
      <c r="K165">
        <v>76</v>
      </c>
      <c r="L165">
        <v>98</v>
      </c>
      <c r="O165">
        <v>174</v>
      </c>
      <c r="P165">
        <v>2</v>
      </c>
      <c r="Q165" s="257">
        <v>87</v>
      </c>
    </row>
    <row r="166" spans="2:17">
      <c r="B166" s="436"/>
      <c r="C166" s="404">
        <f t="shared" si="5"/>
        <v>40</v>
      </c>
      <c r="D166" t="s">
        <v>89</v>
      </c>
      <c r="E166" t="s">
        <v>4</v>
      </c>
      <c r="F166" t="s">
        <v>46</v>
      </c>
      <c r="G166">
        <v>81</v>
      </c>
      <c r="K166">
        <v>93</v>
      </c>
      <c r="O166">
        <v>174</v>
      </c>
      <c r="P166">
        <v>2</v>
      </c>
      <c r="Q166" s="257">
        <v>87</v>
      </c>
    </row>
    <row r="167" spans="2:17">
      <c r="B167" s="436"/>
      <c r="C167" s="404">
        <f t="shared" si="5"/>
        <v>42</v>
      </c>
      <c r="D167" t="s">
        <v>166</v>
      </c>
      <c r="E167" t="s">
        <v>11</v>
      </c>
      <c r="F167" t="s">
        <v>18</v>
      </c>
      <c r="G167">
        <v>79</v>
      </c>
      <c r="J167">
        <v>89</v>
      </c>
      <c r="O167">
        <v>168</v>
      </c>
      <c r="P167">
        <v>2</v>
      </c>
      <c r="Q167" s="257">
        <v>84</v>
      </c>
    </row>
    <row r="168" spans="2:17">
      <c r="B168" s="436"/>
      <c r="C168" s="404">
        <f t="shared" si="5"/>
        <v>43</v>
      </c>
      <c r="D168" t="s">
        <v>266</v>
      </c>
      <c r="E168" t="s">
        <v>8</v>
      </c>
      <c r="F168" t="s">
        <v>122</v>
      </c>
      <c r="G168">
        <v>85</v>
      </c>
      <c r="H168">
        <v>81</v>
      </c>
      <c r="O168">
        <v>166</v>
      </c>
      <c r="P168">
        <v>2</v>
      </c>
      <c r="Q168" s="257">
        <v>83</v>
      </c>
    </row>
    <row r="169" spans="2:17">
      <c r="B169" s="436"/>
      <c r="C169" s="404">
        <f t="shared" si="5"/>
        <v>44</v>
      </c>
      <c r="D169" t="s">
        <v>513</v>
      </c>
      <c r="E169" t="s">
        <v>8</v>
      </c>
      <c r="F169" t="s">
        <v>42</v>
      </c>
      <c r="K169">
        <v>91</v>
      </c>
      <c r="L169">
        <v>74</v>
      </c>
      <c r="O169">
        <v>165</v>
      </c>
      <c r="P169">
        <v>2</v>
      </c>
      <c r="Q169" s="257">
        <v>82.5</v>
      </c>
    </row>
    <row r="170" spans="2:17">
      <c r="B170" s="436"/>
      <c r="C170" s="404">
        <f t="shared" si="5"/>
        <v>45</v>
      </c>
      <c r="D170" t="s">
        <v>585</v>
      </c>
      <c r="E170" t="s">
        <v>8</v>
      </c>
      <c r="F170" t="s">
        <v>35</v>
      </c>
      <c r="L170">
        <v>76</v>
      </c>
      <c r="M170">
        <v>87</v>
      </c>
      <c r="O170">
        <v>163</v>
      </c>
      <c r="P170">
        <v>2</v>
      </c>
      <c r="Q170" s="257">
        <v>81.5</v>
      </c>
    </row>
    <row r="171" spans="2:17">
      <c r="B171" s="436"/>
      <c r="C171" s="404">
        <f t="shared" si="5"/>
        <v>46</v>
      </c>
      <c r="D171" t="s">
        <v>397</v>
      </c>
      <c r="E171" t="s">
        <v>8</v>
      </c>
      <c r="F171" t="s">
        <v>32</v>
      </c>
      <c r="H171">
        <v>85</v>
      </c>
      <c r="M171">
        <v>77</v>
      </c>
      <c r="O171">
        <v>162</v>
      </c>
      <c r="P171">
        <v>2</v>
      </c>
      <c r="Q171" s="257">
        <v>81</v>
      </c>
    </row>
    <row r="172" spans="2:17">
      <c r="B172" s="436"/>
      <c r="C172" s="404">
        <f t="shared" si="5"/>
        <v>47</v>
      </c>
      <c r="D172" t="s">
        <v>517</v>
      </c>
      <c r="E172" t="s">
        <v>10</v>
      </c>
      <c r="F172" t="s">
        <v>32</v>
      </c>
      <c r="K172">
        <v>81</v>
      </c>
      <c r="M172">
        <v>79</v>
      </c>
      <c r="O172">
        <v>160</v>
      </c>
      <c r="P172">
        <v>2</v>
      </c>
      <c r="Q172" s="257">
        <v>80</v>
      </c>
    </row>
    <row r="173" spans="2:17">
      <c r="B173" s="436"/>
      <c r="C173" s="404">
        <f t="shared" si="5"/>
        <v>48</v>
      </c>
      <c r="D173" t="s">
        <v>167</v>
      </c>
      <c r="E173" t="s">
        <v>11</v>
      </c>
      <c r="F173" t="s">
        <v>15</v>
      </c>
      <c r="G173">
        <v>75</v>
      </c>
      <c r="J173">
        <v>79</v>
      </c>
      <c r="O173">
        <v>154</v>
      </c>
      <c r="P173">
        <v>2</v>
      </c>
      <c r="Q173" s="257">
        <v>77</v>
      </c>
    </row>
    <row r="174" spans="2:17">
      <c r="B174" s="436"/>
      <c r="C174" s="404">
        <f t="shared" si="5"/>
        <v>49</v>
      </c>
      <c r="D174" t="s">
        <v>406</v>
      </c>
      <c r="E174" t="s">
        <v>8</v>
      </c>
      <c r="F174" t="s">
        <v>55</v>
      </c>
      <c r="H174">
        <v>79</v>
      </c>
      <c r="M174">
        <v>74</v>
      </c>
      <c r="O174">
        <v>153</v>
      </c>
      <c r="P174">
        <v>2</v>
      </c>
      <c r="Q174" s="257">
        <v>76.5</v>
      </c>
    </row>
    <row r="175" spans="2:17">
      <c r="B175" s="436"/>
      <c r="C175" s="404">
        <f t="shared" si="5"/>
        <v>49</v>
      </c>
      <c r="D175" t="s">
        <v>435</v>
      </c>
      <c r="E175" t="s">
        <v>4</v>
      </c>
      <c r="F175" t="s">
        <v>32</v>
      </c>
      <c r="J175">
        <v>78</v>
      </c>
      <c r="K175">
        <v>75</v>
      </c>
      <c r="O175">
        <v>153</v>
      </c>
      <c r="P175">
        <v>2</v>
      </c>
      <c r="Q175" s="257">
        <v>76.5</v>
      </c>
    </row>
    <row r="176" spans="2:17">
      <c r="B176" s="436"/>
      <c r="C176" s="404">
        <f t="shared" si="5"/>
        <v>51</v>
      </c>
      <c r="D176" t="s">
        <v>174</v>
      </c>
      <c r="E176" t="s">
        <v>4</v>
      </c>
      <c r="F176" t="s">
        <v>38</v>
      </c>
      <c r="H176">
        <v>68</v>
      </c>
      <c r="K176">
        <v>84</v>
      </c>
      <c r="O176">
        <v>152</v>
      </c>
      <c r="P176">
        <v>2</v>
      </c>
      <c r="Q176" s="257">
        <v>76</v>
      </c>
    </row>
    <row r="177" spans="2:17">
      <c r="B177" s="436"/>
      <c r="C177" s="404">
        <f t="shared" si="5"/>
        <v>52</v>
      </c>
      <c r="D177" t="s">
        <v>67</v>
      </c>
      <c r="E177" t="s">
        <v>10</v>
      </c>
      <c r="F177" t="s">
        <v>15</v>
      </c>
      <c r="G177">
        <v>64</v>
      </c>
      <c r="K177">
        <v>83</v>
      </c>
      <c r="O177">
        <v>147</v>
      </c>
      <c r="P177">
        <v>2</v>
      </c>
      <c r="Q177" s="257">
        <v>73.5</v>
      </c>
    </row>
    <row r="178" spans="2:17">
      <c r="B178" s="436"/>
      <c r="C178" s="404">
        <f t="shared" si="5"/>
        <v>53</v>
      </c>
      <c r="D178" t="s">
        <v>425</v>
      </c>
      <c r="E178" t="s">
        <v>8</v>
      </c>
      <c r="F178" t="s">
        <v>35</v>
      </c>
      <c r="H178">
        <v>64</v>
      </c>
      <c r="I178">
        <v>81</v>
      </c>
      <c r="O178">
        <v>145</v>
      </c>
      <c r="P178">
        <v>2</v>
      </c>
      <c r="Q178" s="257">
        <v>72.5</v>
      </c>
    </row>
    <row r="179" spans="2:17">
      <c r="B179" s="436"/>
      <c r="C179" s="404">
        <f t="shared" si="5"/>
        <v>54</v>
      </c>
      <c r="D179" t="s">
        <v>100</v>
      </c>
      <c r="E179" t="s">
        <v>8</v>
      </c>
      <c r="F179" t="s">
        <v>55</v>
      </c>
      <c r="G179">
        <v>61</v>
      </c>
      <c r="L179">
        <v>81</v>
      </c>
      <c r="O179">
        <v>142</v>
      </c>
      <c r="P179">
        <v>2</v>
      </c>
      <c r="Q179" s="257">
        <v>71</v>
      </c>
    </row>
    <row r="180" spans="2:17">
      <c r="B180" s="436"/>
      <c r="C180" s="404">
        <f t="shared" si="5"/>
        <v>55</v>
      </c>
      <c r="D180" t="s">
        <v>54</v>
      </c>
      <c r="E180" t="s">
        <v>10</v>
      </c>
      <c r="F180" t="s">
        <v>104</v>
      </c>
      <c r="J180">
        <v>74</v>
      </c>
      <c r="L180">
        <v>66</v>
      </c>
      <c r="O180">
        <v>140</v>
      </c>
      <c r="P180">
        <v>2</v>
      </c>
      <c r="Q180" s="257">
        <v>70</v>
      </c>
    </row>
    <row r="181" spans="2:17">
      <c r="B181" s="436"/>
      <c r="C181" s="404">
        <f t="shared" si="5"/>
        <v>56</v>
      </c>
      <c r="D181" t="s">
        <v>522</v>
      </c>
      <c r="E181" t="s">
        <v>8</v>
      </c>
      <c r="F181" t="s">
        <v>46</v>
      </c>
      <c r="K181">
        <v>74</v>
      </c>
      <c r="L181">
        <v>58</v>
      </c>
      <c r="O181">
        <v>132</v>
      </c>
      <c r="P181">
        <v>2</v>
      </c>
      <c r="Q181" s="257">
        <v>66</v>
      </c>
    </row>
    <row r="182" spans="2:17">
      <c r="B182" s="436"/>
      <c r="C182" s="404">
        <f t="shared" si="5"/>
        <v>57</v>
      </c>
      <c r="D182" t="s">
        <v>307</v>
      </c>
      <c r="E182" t="s">
        <v>10</v>
      </c>
      <c r="F182" t="s">
        <v>7</v>
      </c>
      <c r="G182">
        <v>72</v>
      </c>
      <c r="L182">
        <v>57</v>
      </c>
      <c r="O182">
        <v>129</v>
      </c>
      <c r="P182">
        <v>2</v>
      </c>
      <c r="Q182" s="257">
        <v>64.5</v>
      </c>
    </row>
    <row r="183" spans="2:17">
      <c r="B183" s="436"/>
      <c r="C183" s="404">
        <f t="shared" si="5"/>
        <v>58</v>
      </c>
      <c r="D183" t="s">
        <v>309</v>
      </c>
      <c r="E183" t="s">
        <v>10</v>
      </c>
      <c r="F183" t="s">
        <v>46</v>
      </c>
      <c r="G183">
        <v>59</v>
      </c>
      <c r="L183">
        <v>64</v>
      </c>
      <c r="O183">
        <v>123</v>
      </c>
      <c r="P183">
        <v>2</v>
      </c>
      <c r="Q183" s="257">
        <v>61.5</v>
      </c>
    </row>
    <row r="184" spans="2:17">
      <c r="B184" s="436"/>
      <c r="C184" s="404">
        <f t="shared" si="5"/>
        <v>59</v>
      </c>
      <c r="D184" t="s">
        <v>510</v>
      </c>
      <c r="E184" t="s">
        <v>8</v>
      </c>
      <c r="F184" t="s">
        <v>62</v>
      </c>
      <c r="K184">
        <v>99</v>
      </c>
      <c r="O184">
        <v>99</v>
      </c>
      <c r="P184">
        <v>1</v>
      </c>
      <c r="Q184" s="257">
        <v>99</v>
      </c>
    </row>
    <row r="185" spans="2:17">
      <c r="B185" s="436"/>
      <c r="C185" s="404">
        <f t="shared" si="5"/>
        <v>59</v>
      </c>
      <c r="D185" t="s">
        <v>83</v>
      </c>
      <c r="E185" t="s">
        <v>4</v>
      </c>
      <c r="F185" t="s">
        <v>26</v>
      </c>
      <c r="I185">
        <v>99</v>
      </c>
      <c r="O185">
        <v>99</v>
      </c>
      <c r="P185">
        <v>1</v>
      </c>
      <c r="Q185" s="257">
        <v>99</v>
      </c>
    </row>
    <row r="186" spans="2:17">
      <c r="B186" s="436"/>
      <c r="C186" s="404">
        <f t="shared" si="5"/>
        <v>59</v>
      </c>
      <c r="D186" t="s">
        <v>173</v>
      </c>
      <c r="E186" t="s">
        <v>4</v>
      </c>
      <c r="F186" t="s">
        <v>39</v>
      </c>
      <c r="H186">
        <v>99</v>
      </c>
      <c r="O186">
        <v>99</v>
      </c>
      <c r="P186">
        <v>1</v>
      </c>
      <c r="Q186" s="257">
        <v>99</v>
      </c>
    </row>
    <row r="187" spans="2:17">
      <c r="B187" s="436"/>
      <c r="C187" s="404">
        <f t="shared" si="5"/>
        <v>62</v>
      </c>
      <c r="D187" t="s">
        <v>380</v>
      </c>
      <c r="E187" t="s">
        <v>10</v>
      </c>
      <c r="F187" t="s">
        <v>15</v>
      </c>
      <c r="H187">
        <v>98</v>
      </c>
      <c r="O187">
        <v>98</v>
      </c>
      <c r="P187">
        <v>1</v>
      </c>
      <c r="Q187" s="257">
        <v>98</v>
      </c>
    </row>
    <row r="188" spans="2:17">
      <c r="B188" s="436"/>
      <c r="C188" s="404">
        <f t="shared" si="5"/>
        <v>62</v>
      </c>
      <c r="D188" t="s">
        <v>88</v>
      </c>
      <c r="E188" t="s">
        <v>4</v>
      </c>
      <c r="F188" t="s">
        <v>18</v>
      </c>
      <c r="I188">
        <v>98</v>
      </c>
      <c r="O188">
        <v>98</v>
      </c>
      <c r="P188">
        <v>1</v>
      </c>
      <c r="Q188" s="257">
        <v>98</v>
      </c>
    </row>
    <row r="189" spans="2:17">
      <c r="B189" s="436"/>
      <c r="C189" s="404">
        <f t="shared" si="5"/>
        <v>64</v>
      </c>
      <c r="D189" t="s">
        <v>304</v>
      </c>
      <c r="E189" t="s">
        <v>10</v>
      </c>
      <c r="F189" t="s">
        <v>42</v>
      </c>
      <c r="G189">
        <v>96</v>
      </c>
      <c r="O189">
        <v>96</v>
      </c>
      <c r="P189">
        <v>1</v>
      </c>
      <c r="Q189" s="257">
        <v>96</v>
      </c>
    </row>
    <row r="190" spans="2:17">
      <c r="B190" s="436"/>
      <c r="C190" s="404">
        <f t="shared" si="5"/>
        <v>65</v>
      </c>
      <c r="D190" t="s">
        <v>664</v>
      </c>
      <c r="E190" t="s">
        <v>4</v>
      </c>
      <c r="F190" t="s">
        <v>26</v>
      </c>
      <c r="M190">
        <v>95</v>
      </c>
      <c r="O190">
        <v>95</v>
      </c>
      <c r="P190">
        <v>1</v>
      </c>
      <c r="Q190" s="257">
        <v>95</v>
      </c>
    </row>
    <row r="191" spans="2:17">
      <c r="B191" s="436"/>
      <c r="C191" s="404">
        <f t="shared" ref="C191:C233" si="6">RANK(O191,$O$126:$O$243)</f>
        <v>65</v>
      </c>
      <c r="D191" t="s">
        <v>511</v>
      </c>
      <c r="E191" t="s">
        <v>11</v>
      </c>
      <c r="F191" t="s">
        <v>18</v>
      </c>
      <c r="K191">
        <v>95</v>
      </c>
      <c r="O191">
        <v>95</v>
      </c>
      <c r="P191">
        <v>1</v>
      </c>
      <c r="Q191" s="257">
        <v>95</v>
      </c>
    </row>
    <row r="192" spans="2:17">
      <c r="B192" s="436"/>
      <c r="C192" s="404">
        <f t="shared" si="6"/>
        <v>67</v>
      </c>
      <c r="D192" t="s">
        <v>374</v>
      </c>
      <c r="E192" t="s">
        <v>8</v>
      </c>
      <c r="F192" t="s">
        <v>32</v>
      </c>
      <c r="M192">
        <v>94</v>
      </c>
      <c r="O192">
        <v>94</v>
      </c>
      <c r="P192">
        <v>1</v>
      </c>
      <c r="Q192" s="257">
        <v>94</v>
      </c>
    </row>
    <row r="193" spans="2:17">
      <c r="B193" s="436"/>
      <c r="C193" s="404">
        <f t="shared" si="6"/>
        <v>67</v>
      </c>
      <c r="D193" t="s">
        <v>114</v>
      </c>
      <c r="E193" t="s">
        <v>4</v>
      </c>
      <c r="F193" t="s">
        <v>15</v>
      </c>
      <c r="J193">
        <v>94</v>
      </c>
      <c r="O193">
        <v>94</v>
      </c>
      <c r="P193">
        <v>1</v>
      </c>
      <c r="Q193" s="257">
        <v>94</v>
      </c>
    </row>
    <row r="194" spans="2:17">
      <c r="B194" s="436"/>
      <c r="C194" s="404">
        <f t="shared" si="6"/>
        <v>67</v>
      </c>
      <c r="D194" t="s">
        <v>386</v>
      </c>
      <c r="E194" t="s">
        <v>8</v>
      </c>
      <c r="F194" t="s">
        <v>60</v>
      </c>
      <c r="H194">
        <v>94</v>
      </c>
      <c r="O194">
        <v>94</v>
      </c>
      <c r="P194">
        <v>1</v>
      </c>
      <c r="Q194" s="257">
        <v>94</v>
      </c>
    </row>
    <row r="195" spans="2:17">
      <c r="B195" s="436"/>
      <c r="C195" s="404">
        <f t="shared" si="6"/>
        <v>70</v>
      </c>
      <c r="D195" t="s">
        <v>514</v>
      </c>
      <c r="E195" t="s">
        <v>8</v>
      </c>
      <c r="F195" t="s">
        <v>18</v>
      </c>
      <c r="K195">
        <v>90</v>
      </c>
      <c r="O195">
        <v>90</v>
      </c>
      <c r="P195">
        <v>1</v>
      </c>
      <c r="Q195" s="257">
        <v>90</v>
      </c>
    </row>
    <row r="196" spans="2:17">
      <c r="B196" s="436"/>
      <c r="C196" s="404">
        <f t="shared" si="6"/>
        <v>71</v>
      </c>
      <c r="D196" t="s">
        <v>579</v>
      </c>
      <c r="E196" t="s">
        <v>4</v>
      </c>
      <c r="F196" t="s">
        <v>39</v>
      </c>
      <c r="L196">
        <v>89</v>
      </c>
      <c r="O196">
        <v>89</v>
      </c>
      <c r="P196">
        <v>1</v>
      </c>
      <c r="Q196" s="257">
        <v>89</v>
      </c>
    </row>
    <row r="197" spans="2:17">
      <c r="B197" s="436"/>
      <c r="C197" s="404">
        <f t="shared" si="6"/>
        <v>71</v>
      </c>
      <c r="D197" t="s">
        <v>50</v>
      </c>
      <c r="E197" t="s">
        <v>8</v>
      </c>
      <c r="F197" t="s">
        <v>35</v>
      </c>
      <c r="H197">
        <v>89</v>
      </c>
      <c r="O197">
        <v>89</v>
      </c>
      <c r="P197">
        <v>1</v>
      </c>
      <c r="Q197" s="257">
        <v>89</v>
      </c>
    </row>
    <row r="198" spans="2:17">
      <c r="B198" s="436"/>
      <c r="C198" s="404">
        <f t="shared" si="6"/>
        <v>73</v>
      </c>
      <c r="D198" t="s">
        <v>392</v>
      </c>
      <c r="E198" t="s">
        <v>8</v>
      </c>
      <c r="F198" t="s">
        <v>46</v>
      </c>
      <c r="H198">
        <v>88</v>
      </c>
      <c r="O198">
        <v>88</v>
      </c>
      <c r="P198">
        <v>1</v>
      </c>
      <c r="Q198" s="257">
        <v>88</v>
      </c>
    </row>
    <row r="199" spans="2:17">
      <c r="B199" s="436"/>
      <c r="C199" s="404">
        <f t="shared" si="6"/>
        <v>74</v>
      </c>
      <c r="D199" t="s">
        <v>271</v>
      </c>
      <c r="E199" t="s">
        <v>8</v>
      </c>
      <c r="F199" t="s">
        <v>55</v>
      </c>
      <c r="G199">
        <v>87</v>
      </c>
      <c r="O199">
        <v>87</v>
      </c>
      <c r="P199">
        <v>1</v>
      </c>
      <c r="Q199" s="257">
        <v>87</v>
      </c>
    </row>
    <row r="200" spans="2:17">
      <c r="B200" s="436"/>
      <c r="C200" s="404">
        <f t="shared" si="6"/>
        <v>75</v>
      </c>
      <c r="D200" t="s">
        <v>515</v>
      </c>
      <c r="E200" t="s">
        <v>8</v>
      </c>
      <c r="F200" t="s">
        <v>20</v>
      </c>
      <c r="K200">
        <v>86</v>
      </c>
      <c r="O200">
        <v>86</v>
      </c>
      <c r="P200">
        <v>1</v>
      </c>
      <c r="Q200" s="257">
        <v>86</v>
      </c>
    </row>
    <row r="201" spans="2:17">
      <c r="B201" s="436"/>
      <c r="C201" s="404">
        <f t="shared" si="6"/>
        <v>76</v>
      </c>
      <c r="D201" t="s">
        <v>516</v>
      </c>
      <c r="E201" t="s">
        <v>8</v>
      </c>
      <c r="F201" t="s">
        <v>22</v>
      </c>
      <c r="K201">
        <v>85</v>
      </c>
      <c r="O201">
        <v>85</v>
      </c>
      <c r="P201">
        <v>1</v>
      </c>
      <c r="Q201" s="257">
        <v>85</v>
      </c>
    </row>
    <row r="202" spans="2:17">
      <c r="B202" s="436"/>
      <c r="C202" s="404">
        <f t="shared" si="6"/>
        <v>77</v>
      </c>
      <c r="D202" t="s">
        <v>40</v>
      </c>
      <c r="E202" t="s">
        <v>10</v>
      </c>
      <c r="F202" t="s">
        <v>42</v>
      </c>
      <c r="G202">
        <v>84</v>
      </c>
      <c r="O202">
        <v>84</v>
      </c>
      <c r="P202">
        <v>1</v>
      </c>
      <c r="Q202" s="257">
        <v>84</v>
      </c>
    </row>
    <row r="203" spans="2:17">
      <c r="B203" s="436"/>
      <c r="C203" s="404">
        <f t="shared" si="6"/>
        <v>78</v>
      </c>
      <c r="D203" t="s">
        <v>489</v>
      </c>
      <c r="E203" t="s">
        <v>4</v>
      </c>
      <c r="F203" t="s">
        <v>32</v>
      </c>
      <c r="M203">
        <v>83</v>
      </c>
      <c r="O203">
        <v>83</v>
      </c>
      <c r="P203">
        <v>1</v>
      </c>
      <c r="Q203" s="257">
        <v>83</v>
      </c>
    </row>
    <row r="204" spans="2:17">
      <c r="B204" s="436"/>
      <c r="C204" s="404">
        <f t="shared" si="6"/>
        <v>78</v>
      </c>
      <c r="D204" t="s">
        <v>433</v>
      </c>
      <c r="E204" t="s">
        <v>10</v>
      </c>
      <c r="F204" t="s">
        <v>65</v>
      </c>
      <c r="I204">
        <v>83</v>
      </c>
      <c r="O204">
        <v>83</v>
      </c>
      <c r="P204">
        <v>1</v>
      </c>
      <c r="Q204" s="257">
        <v>83</v>
      </c>
    </row>
    <row r="205" spans="2:17">
      <c r="B205" s="436"/>
      <c r="C205" s="404">
        <f t="shared" si="6"/>
        <v>80</v>
      </c>
      <c r="D205" t="s">
        <v>258</v>
      </c>
      <c r="E205" t="s">
        <v>8</v>
      </c>
      <c r="F205" t="s">
        <v>18</v>
      </c>
      <c r="H205">
        <v>82</v>
      </c>
      <c r="O205">
        <v>82</v>
      </c>
      <c r="P205">
        <v>1</v>
      </c>
      <c r="Q205" s="257">
        <v>82</v>
      </c>
    </row>
    <row r="206" spans="2:17">
      <c r="B206" s="436"/>
      <c r="C206" s="404">
        <f t="shared" si="6"/>
        <v>80</v>
      </c>
      <c r="D206" t="s">
        <v>489</v>
      </c>
      <c r="E206" t="s">
        <v>4</v>
      </c>
      <c r="F206" t="s">
        <v>32</v>
      </c>
      <c r="J206">
        <v>82</v>
      </c>
      <c r="O206">
        <v>82</v>
      </c>
      <c r="P206">
        <v>1</v>
      </c>
      <c r="Q206" s="257">
        <v>82</v>
      </c>
    </row>
    <row r="207" spans="2:17">
      <c r="B207" s="436"/>
      <c r="C207" s="404">
        <f t="shared" si="6"/>
        <v>80</v>
      </c>
      <c r="D207" t="s">
        <v>169</v>
      </c>
      <c r="E207" t="s">
        <v>4</v>
      </c>
      <c r="F207" t="s">
        <v>62</v>
      </c>
      <c r="M207">
        <v>82</v>
      </c>
      <c r="O207">
        <v>82</v>
      </c>
      <c r="P207">
        <v>1</v>
      </c>
      <c r="Q207" s="257">
        <v>82</v>
      </c>
    </row>
    <row r="208" spans="2:17">
      <c r="B208" s="436"/>
      <c r="C208" s="404">
        <f t="shared" si="6"/>
        <v>83</v>
      </c>
      <c r="D208" t="s">
        <v>404</v>
      </c>
      <c r="E208" t="s">
        <v>8</v>
      </c>
      <c r="F208" t="s">
        <v>5</v>
      </c>
      <c r="H208">
        <v>80</v>
      </c>
      <c r="O208">
        <v>80</v>
      </c>
      <c r="P208">
        <v>1</v>
      </c>
      <c r="Q208" s="257">
        <v>80</v>
      </c>
    </row>
    <row r="209" spans="2:17">
      <c r="B209" s="436"/>
      <c r="C209" s="404">
        <f t="shared" si="6"/>
        <v>83</v>
      </c>
      <c r="D209" t="s">
        <v>518</v>
      </c>
      <c r="E209" t="s">
        <v>8</v>
      </c>
      <c r="F209" t="s">
        <v>19</v>
      </c>
      <c r="K209">
        <v>80</v>
      </c>
      <c r="O209">
        <v>80</v>
      </c>
      <c r="P209">
        <v>1</v>
      </c>
      <c r="Q209" s="257">
        <v>80</v>
      </c>
    </row>
    <row r="210" spans="2:17">
      <c r="B210" s="436"/>
      <c r="C210" s="404">
        <f t="shared" si="6"/>
        <v>85</v>
      </c>
      <c r="D210" t="s">
        <v>305</v>
      </c>
      <c r="E210" t="s">
        <v>4</v>
      </c>
      <c r="F210" t="s">
        <v>18</v>
      </c>
      <c r="G210">
        <v>78</v>
      </c>
      <c r="O210">
        <v>78</v>
      </c>
      <c r="P210">
        <v>1</v>
      </c>
      <c r="Q210" s="257">
        <v>78</v>
      </c>
    </row>
    <row r="211" spans="2:17">
      <c r="B211" s="436"/>
      <c r="C211" s="404">
        <f t="shared" si="6"/>
        <v>85</v>
      </c>
      <c r="D211" t="s">
        <v>84</v>
      </c>
      <c r="E211" t="s">
        <v>4</v>
      </c>
      <c r="F211" t="s">
        <v>64</v>
      </c>
      <c r="M211">
        <v>78</v>
      </c>
      <c r="O211">
        <v>78</v>
      </c>
      <c r="P211">
        <v>1</v>
      </c>
      <c r="Q211" s="257">
        <v>78</v>
      </c>
    </row>
    <row r="212" spans="2:17">
      <c r="B212" s="436"/>
      <c r="C212" s="404">
        <f t="shared" si="6"/>
        <v>87</v>
      </c>
      <c r="D212" t="s">
        <v>179</v>
      </c>
      <c r="E212" t="s">
        <v>4</v>
      </c>
      <c r="F212" t="s">
        <v>35</v>
      </c>
      <c r="G212">
        <v>76</v>
      </c>
      <c r="O212">
        <v>76</v>
      </c>
      <c r="P212">
        <v>1</v>
      </c>
      <c r="Q212" s="257">
        <v>76</v>
      </c>
    </row>
    <row r="213" spans="2:17">
      <c r="B213" s="436"/>
      <c r="C213" s="404">
        <f t="shared" si="6"/>
        <v>88</v>
      </c>
      <c r="D213" t="s">
        <v>306</v>
      </c>
      <c r="E213" t="s">
        <v>10</v>
      </c>
      <c r="F213" t="s">
        <v>42</v>
      </c>
      <c r="G213">
        <v>73</v>
      </c>
      <c r="O213">
        <v>73</v>
      </c>
      <c r="P213">
        <v>1</v>
      </c>
      <c r="Q213" s="257">
        <v>73</v>
      </c>
    </row>
    <row r="214" spans="2:17">
      <c r="B214" s="436"/>
      <c r="C214" s="404">
        <f t="shared" si="6"/>
        <v>88</v>
      </c>
      <c r="D214" t="s">
        <v>413</v>
      </c>
      <c r="E214" t="s">
        <v>8</v>
      </c>
      <c r="F214" t="s">
        <v>19</v>
      </c>
      <c r="H214">
        <v>73</v>
      </c>
      <c r="O214">
        <v>73</v>
      </c>
      <c r="P214">
        <v>1</v>
      </c>
      <c r="Q214" s="257">
        <v>73</v>
      </c>
    </row>
    <row r="215" spans="2:17">
      <c r="B215" s="436"/>
      <c r="C215" s="404">
        <f t="shared" si="6"/>
        <v>88</v>
      </c>
      <c r="D215" t="s">
        <v>587</v>
      </c>
      <c r="E215" t="s">
        <v>8</v>
      </c>
      <c r="F215" t="s">
        <v>19</v>
      </c>
      <c r="L215">
        <v>73</v>
      </c>
      <c r="O215">
        <v>73</v>
      </c>
      <c r="P215">
        <v>1</v>
      </c>
      <c r="Q215" s="257">
        <v>73</v>
      </c>
    </row>
    <row r="216" spans="2:17">
      <c r="B216" s="436"/>
      <c r="C216" s="404">
        <f t="shared" si="6"/>
        <v>88</v>
      </c>
      <c r="D216" t="s">
        <v>524</v>
      </c>
      <c r="E216" t="s">
        <v>8</v>
      </c>
      <c r="F216" t="s">
        <v>13</v>
      </c>
      <c r="K216">
        <v>73</v>
      </c>
      <c r="O216">
        <v>73</v>
      </c>
      <c r="P216">
        <v>1</v>
      </c>
      <c r="Q216" s="257">
        <v>73</v>
      </c>
    </row>
    <row r="217" spans="2:17">
      <c r="B217" s="436"/>
      <c r="C217" s="404">
        <f t="shared" si="6"/>
        <v>92</v>
      </c>
      <c r="D217" t="s">
        <v>589</v>
      </c>
      <c r="E217" t="s">
        <v>8</v>
      </c>
      <c r="F217" t="s">
        <v>42</v>
      </c>
      <c r="L217">
        <v>71</v>
      </c>
      <c r="O217">
        <v>71</v>
      </c>
      <c r="P217">
        <v>1</v>
      </c>
      <c r="Q217" s="257">
        <v>71</v>
      </c>
    </row>
    <row r="218" spans="2:17">
      <c r="B218" s="436"/>
      <c r="C218" s="404">
        <f t="shared" si="6"/>
        <v>93</v>
      </c>
      <c r="D218" t="s">
        <v>161</v>
      </c>
      <c r="E218" t="s">
        <v>4</v>
      </c>
      <c r="F218" t="s">
        <v>15</v>
      </c>
      <c r="G218">
        <v>70</v>
      </c>
      <c r="O218">
        <v>70</v>
      </c>
      <c r="P218">
        <v>1</v>
      </c>
      <c r="Q218" s="257">
        <v>70</v>
      </c>
    </row>
    <row r="219" spans="2:17">
      <c r="B219" s="436"/>
      <c r="C219" s="404">
        <f t="shared" si="6"/>
        <v>94</v>
      </c>
      <c r="D219" t="s">
        <v>593</v>
      </c>
      <c r="E219" t="s">
        <v>4</v>
      </c>
      <c r="F219" t="s">
        <v>35</v>
      </c>
      <c r="L219">
        <v>69</v>
      </c>
      <c r="O219">
        <v>69</v>
      </c>
      <c r="P219">
        <v>1</v>
      </c>
      <c r="Q219" s="257">
        <v>69</v>
      </c>
    </row>
    <row r="220" spans="2:17">
      <c r="B220" s="436"/>
      <c r="C220" s="404">
        <f t="shared" si="6"/>
        <v>94</v>
      </c>
      <c r="D220" t="s">
        <v>671</v>
      </c>
      <c r="F220" t="s">
        <v>60</v>
      </c>
      <c r="M220">
        <v>69</v>
      </c>
      <c r="O220">
        <v>69</v>
      </c>
      <c r="P220">
        <v>1</v>
      </c>
      <c r="Q220" s="257">
        <v>69</v>
      </c>
    </row>
    <row r="221" spans="2:17">
      <c r="B221" s="436"/>
      <c r="C221" s="404">
        <f t="shared" si="6"/>
        <v>96</v>
      </c>
      <c r="D221" t="s">
        <v>265</v>
      </c>
      <c r="E221" t="s">
        <v>8</v>
      </c>
      <c r="F221" t="s">
        <v>32</v>
      </c>
      <c r="G221">
        <v>68</v>
      </c>
      <c r="O221">
        <v>68</v>
      </c>
      <c r="P221">
        <v>1</v>
      </c>
      <c r="Q221" s="257">
        <v>68</v>
      </c>
    </row>
    <row r="222" spans="2:17">
      <c r="B222" s="436"/>
      <c r="C222" s="404">
        <f t="shared" si="6"/>
        <v>97</v>
      </c>
      <c r="D222" t="s">
        <v>420</v>
      </c>
      <c r="E222" t="s">
        <v>8</v>
      </c>
      <c r="F222" t="s">
        <v>65</v>
      </c>
      <c r="H222">
        <v>67</v>
      </c>
      <c r="O222">
        <v>67</v>
      </c>
      <c r="P222">
        <v>1</v>
      </c>
      <c r="Q222" s="257">
        <v>67</v>
      </c>
    </row>
    <row r="223" spans="2:17">
      <c r="B223" s="436"/>
      <c r="C223" s="404">
        <f t="shared" si="6"/>
        <v>98</v>
      </c>
      <c r="D223" t="s">
        <v>422</v>
      </c>
      <c r="E223" t="s">
        <v>8</v>
      </c>
      <c r="F223" t="s">
        <v>20</v>
      </c>
      <c r="H223">
        <v>66</v>
      </c>
      <c r="O223">
        <v>66</v>
      </c>
      <c r="P223">
        <v>1</v>
      </c>
      <c r="Q223" s="257">
        <v>66</v>
      </c>
    </row>
    <row r="224" spans="2:17">
      <c r="B224" s="436"/>
      <c r="C224" s="404">
        <f t="shared" si="6"/>
        <v>99</v>
      </c>
      <c r="D224" t="s">
        <v>596</v>
      </c>
      <c r="E224" t="s">
        <v>10</v>
      </c>
      <c r="F224" t="s">
        <v>39</v>
      </c>
      <c r="L224">
        <v>65</v>
      </c>
      <c r="O224">
        <v>65</v>
      </c>
      <c r="P224">
        <v>1</v>
      </c>
      <c r="Q224" s="257">
        <v>65</v>
      </c>
    </row>
    <row r="225" spans="2:17">
      <c r="B225" s="436"/>
      <c r="C225" s="404">
        <f t="shared" si="6"/>
        <v>100</v>
      </c>
      <c r="D225" t="s">
        <v>249</v>
      </c>
      <c r="E225" t="s">
        <v>4</v>
      </c>
      <c r="F225" t="s">
        <v>39</v>
      </c>
      <c r="G225">
        <v>63</v>
      </c>
      <c r="O225">
        <v>63</v>
      </c>
      <c r="P225">
        <v>1</v>
      </c>
      <c r="Q225" s="257">
        <v>63</v>
      </c>
    </row>
    <row r="226" spans="2:17">
      <c r="B226" s="436"/>
      <c r="C226" s="404">
        <f t="shared" si="6"/>
        <v>100</v>
      </c>
      <c r="D226" t="s">
        <v>427</v>
      </c>
      <c r="E226" t="s">
        <v>8</v>
      </c>
      <c r="F226" t="s">
        <v>35</v>
      </c>
      <c r="H226">
        <v>63</v>
      </c>
      <c r="O226">
        <v>63</v>
      </c>
      <c r="P226">
        <v>1</v>
      </c>
      <c r="Q226" s="257">
        <v>63</v>
      </c>
    </row>
    <row r="227" spans="2:17">
      <c r="B227" s="436"/>
      <c r="C227" s="404">
        <f t="shared" si="6"/>
        <v>102</v>
      </c>
      <c r="D227" t="s">
        <v>429</v>
      </c>
      <c r="E227" t="s">
        <v>8</v>
      </c>
      <c r="F227" t="s">
        <v>19</v>
      </c>
      <c r="H227">
        <v>62</v>
      </c>
      <c r="O227">
        <v>62</v>
      </c>
      <c r="P227">
        <v>1</v>
      </c>
      <c r="Q227" s="257">
        <v>62</v>
      </c>
    </row>
    <row r="228" spans="2:17">
      <c r="B228" s="436"/>
      <c r="C228" s="404">
        <f t="shared" si="6"/>
        <v>102</v>
      </c>
      <c r="D228" t="s">
        <v>601</v>
      </c>
      <c r="E228" t="s">
        <v>8</v>
      </c>
      <c r="F228" t="s">
        <v>46</v>
      </c>
      <c r="L228">
        <v>62</v>
      </c>
      <c r="O228">
        <v>62</v>
      </c>
      <c r="P228">
        <v>1</v>
      </c>
      <c r="Q228" s="257">
        <v>62</v>
      </c>
    </row>
    <row r="229" spans="2:17">
      <c r="B229" s="436"/>
      <c r="C229" s="404">
        <f t="shared" si="6"/>
        <v>104</v>
      </c>
      <c r="D229" t="s">
        <v>602</v>
      </c>
      <c r="E229" t="s">
        <v>8</v>
      </c>
      <c r="F229" t="s">
        <v>65</v>
      </c>
      <c r="L229">
        <v>61</v>
      </c>
      <c r="O229">
        <v>61</v>
      </c>
      <c r="P229">
        <v>1</v>
      </c>
      <c r="Q229" s="257">
        <v>61</v>
      </c>
    </row>
    <row r="230" spans="2:17">
      <c r="B230" s="436"/>
      <c r="C230" s="404">
        <f t="shared" si="6"/>
        <v>104</v>
      </c>
      <c r="D230" t="s">
        <v>431</v>
      </c>
      <c r="E230" t="s">
        <v>8</v>
      </c>
      <c r="F230" t="s">
        <v>19</v>
      </c>
      <c r="H230">
        <v>61</v>
      </c>
      <c r="O230">
        <v>61</v>
      </c>
      <c r="P230">
        <v>1</v>
      </c>
      <c r="Q230" s="257">
        <v>61</v>
      </c>
    </row>
    <row r="231" spans="2:17">
      <c r="B231" s="436"/>
      <c r="C231" s="404">
        <f t="shared" si="6"/>
        <v>106</v>
      </c>
      <c r="D231" t="s">
        <v>606</v>
      </c>
      <c r="E231" t="s">
        <v>10</v>
      </c>
      <c r="F231" t="s">
        <v>46</v>
      </c>
      <c r="L231">
        <v>59</v>
      </c>
      <c r="O231">
        <v>59</v>
      </c>
      <c r="P231">
        <v>1</v>
      </c>
      <c r="Q231" s="257">
        <v>59</v>
      </c>
    </row>
    <row r="232" spans="2:17">
      <c r="B232" s="436"/>
      <c r="C232" s="404">
        <f t="shared" si="6"/>
        <v>107</v>
      </c>
      <c r="D232" t="s">
        <v>133</v>
      </c>
      <c r="E232" t="s">
        <v>4</v>
      </c>
      <c r="F232" t="s">
        <v>15</v>
      </c>
      <c r="G232">
        <v>58</v>
      </c>
      <c r="O232">
        <v>58</v>
      </c>
      <c r="P232">
        <v>1</v>
      </c>
      <c r="Q232" s="257">
        <v>58</v>
      </c>
    </row>
    <row r="233" spans="2:17">
      <c r="B233" s="436"/>
      <c r="C233" s="404">
        <f t="shared" si="6"/>
        <v>108</v>
      </c>
      <c r="D233" t="s">
        <v>310</v>
      </c>
      <c r="E233" t="s">
        <v>4</v>
      </c>
      <c r="F233" t="s">
        <v>122</v>
      </c>
      <c r="G233">
        <v>57</v>
      </c>
      <c r="O233">
        <v>57</v>
      </c>
      <c r="P233">
        <v>1</v>
      </c>
      <c r="Q233" s="257">
        <v>57</v>
      </c>
    </row>
    <row r="234" spans="2:17">
      <c r="B234" s="436"/>
      <c r="C234" s="404"/>
    </row>
    <row r="235" spans="2:17">
      <c r="B235" s="436"/>
      <c r="C235" s="404"/>
    </row>
    <row r="236" spans="2:17">
      <c r="B236" s="436"/>
      <c r="C236" s="404"/>
    </row>
    <row r="237" spans="2:17">
      <c r="B237" s="436"/>
      <c r="C237" s="404"/>
    </row>
    <row r="238" spans="2:17">
      <c r="B238" s="1"/>
      <c r="C238" s="404"/>
    </row>
    <row r="239" spans="2:17">
      <c r="B239" s="1"/>
      <c r="C239" s="404"/>
    </row>
    <row r="240" spans="2:17">
      <c r="B240" s="1"/>
      <c r="C240" s="404"/>
    </row>
    <row r="241" spans="2:19">
      <c r="B241" s="1"/>
      <c r="C241" s="404"/>
    </row>
    <row r="242" spans="2:19">
      <c r="B242" s="1"/>
      <c r="C242" s="404"/>
    </row>
    <row r="243" spans="2:19">
      <c r="B243" s="1"/>
    </row>
    <row r="245" spans="2:19" ht="63.75">
      <c r="B245" s="319" t="s">
        <v>109</v>
      </c>
      <c r="C245" s="319" t="s">
        <v>319</v>
      </c>
      <c r="D245" s="318" t="s">
        <v>1</v>
      </c>
      <c r="E245" s="426" t="s">
        <v>2</v>
      </c>
      <c r="F245" s="427" t="s">
        <v>108</v>
      </c>
      <c r="G245" s="406" t="s">
        <v>293</v>
      </c>
      <c r="H245" s="406" t="s">
        <v>360</v>
      </c>
      <c r="I245" s="406" t="s">
        <v>468</v>
      </c>
      <c r="J245" s="406" t="s">
        <v>469</v>
      </c>
      <c r="K245" s="406" t="s">
        <v>547</v>
      </c>
      <c r="L245" s="406" t="str">
        <f>L$1</f>
        <v>Faulds Brow (BL)</v>
      </c>
      <c r="M245" s="406" t="str">
        <f t="shared" ref="M245:N245" si="7">M$1</f>
        <v>Latrigg &amp; Greta Gorge (WCOC)</v>
      </c>
      <c r="N245" s="406">
        <f t="shared" si="7"/>
        <v>0</v>
      </c>
      <c r="O245" s="406" t="s">
        <v>85</v>
      </c>
      <c r="P245" s="406" t="s">
        <v>106</v>
      </c>
      <c r="Q245" s="428" t="s">
        <v>107</v>
      </c>
      <c r="S245" s="425"/>
    </row>
    <row r="246" spans="2:19">
      <c r="B246" s="437" t="s">
        <v>63</v>
      </c>
      <c r="C246" s="404">
        <f t="shared" ref="C246:C281" si="8">RANK(O246,O$246:O$289)</f>
        <v>1</v>
      </c>
      <c r="D246" t="s">
        <v>66</v>
      </c>
      <c r="E246" t="s">
        <v>4</v>
      </c>
      <c r="F246" t="s">
        <v>19</v>
      </c>
      <c r="I246">
        <v>99</v>
      </c>
      <c r="J246">
        <v>99</v>
      </c>
      <c r="K246">
        <v>96</v>
      </c>
      <c r="L246">
        <v>98</v>
      </c>
      <c r="M246">
        <v>99</v>
      </c>
      <c r="O246">
        <v>491</v>
      </c>
      <c r="P246">
        <v>5</v>
      </c>
      <c r="Q246" s="257">
        <v>98.2</v>
      </c>
    </row>
    <row r="247" spans="2:19">
      <c r="B247" s="421"/>
      <c r="C247" s="404">
        <f t="shared" si="8"/>
        <v>2</v>
      </c>
      <c r="D247" t="s">
        <v>53</v>
      </c>
      <c r="E247" t="s">
        <v>8</v>
      </c>
      <c r="F247" t="s">
        <v>42</v>
      </c>
      <c r="G247">
        <v>96</v>
      </c>
      <c r="H247">
        <v>92</v>
      </c>
      <c r="J247">
        <v>98</v>
      </c>
      <c r="L247">
        <v>96</v>
      </c>
      <c r="M247">
        <v>98</v>
      </c>
      <c r="O247">
        <v>480</v>
      </c>
      <c r="P247">
        <v>5</v>
      </c>
      <c r="Q247" s="257">
        <v>96</v>
      </c>
    </row>
    <row r="248" spans="2:19">
      <c r="B248" s="421"/>
      <c r="C248" s="404">
        <f t="shared" si="8"/>
        <v>3</v>
      </c>
      <c r="D248" t="s">
        <v>58</v>
      </c>
      <c r="E248" t="s">
        <v>4</v>
      </c>
      <c r="F248" t="s">
        <v>19</v>
      </c>
      <c r="G248">
        <v>98</v>
      </c>
      <c r="H248">
        <v>98</v>
      </c>
      <c r="I248">
        <v>96</v>
      </c>
      <c r="L248">
        <v>89</v>
      </c>
      <c r="M248">
        <v>96</v>
      </c>
      <c r="O248">
        <v>477</v>
      </c>
      <c r="P248">
        <v>5</v>
      </c>
      <c r="Q248" s="257">
        <v>95.4</v>
      </c>
    </row>
    <row r="249" spans="2:19">
      <c r="B249" s="421"/>
      <c r="C249" s="404">
        <f t="shared" si="8"/>
        <v>4</v>
      </c>
      <c r="D249" t="s">
        <v>180</v>
      </c>
      <c r="E249" t="s">
        <v>8</v>
      </c>
      <c r="F249" t="s">
        <v>46</v>
      </c>
      <c r="G249">
        <v>76</v>
      </c>
      <c r="H249">
        <v>83</v>
      </c>
      <c r="I249">
        <v>94</v>
      </c>
      <c r="L249">
        <v>95</v>
      </c>
      <c r="M249">
        <v>91</v>
      </c>
      <c r="O249">
        <v>439</v>
      </c>
      <c r="P249">
        <v>5</v>
      </c>
      <c r="Q249" s="257">
        <v>87.8</v>
      </c>
    </row>
    <row r="250" spans="2:19">
      <c r="B250" s="421"/>
      <c r="C250" s="404">
        <f t="shared" si="8"/>
        <v>5</v>
      </c>
      <c r="D250" t="s">
        <v>438</v>
      </c>
      <c r="E250" t="s">
        <v>8</v>
      </c>
      <c r="F250" t="s">
        <v>104</v>
      </c>
      <c r="H250">
        <v>87</v>
      </c>
      <c r="J250">
        <v>90</v>
      </c>
      <c r="K250">
        <v>93</v>
      </c>
      <c r="L250">
        <v>76</v>
      </c>
      <c r="M250">
        <v>86</v>
      </c>
      <c r="O250">
        <v>432</v>
      </c>
      <c r="P250">
        <v>5</v>
      </c>
      <c r="Q250" s="257">
        <v>86.4</v>
      </c>
    </row>
    <row r="251" spans="2:19">
      <c r="B251" s="421"/>
      <c r="C251" s="404">
        <f t="shared" si="8"/>
        <v>6</v>
      </c>
      <c r="D251" t="s">
        <v>96</v>
      </c>
      <c r="E251" t="s">
        <v>8</v>
      </c>
      <c r="F251" t="s">
        <v>65</v>
      </c>
      <c r="G251">
        <v>99</v>
      </c>
      <c r="H251">
        <v>88</v>
      </c>
      <c r="L251">
        <v>94</v>
      </c>
      <c r="M251">
        <v>92</v>
      </c>
      <c r="O251">
        <v>373</v>
      </c>
      <c r="P251">
        <v>4</v>
      </c>
      <c r="Q251" s="257">
        <v>93.25</v>
      </c>
    </row>
    <row r="252" spans="2:19">
      <c r="B252" s="421"/>
      <c r="C252" s="404">
        <f t="shared" si="8"/>
        <v>7</v>
      </c>
      <c r="D252" t="s">
        <v>97</v>
      </c>
      <c r="E252" t="s">
        <v>10</v>
      </c>
      <c r="F252" t="s">
        <v>65</v>
      </c>
      <c r="G252">
        <v>90</v>
      </c>
      <c r="H252">
        <v>85</v>
      </c>
      <c r="J252">
        <v>94</v>
      </c>
      <c r="L252">
        <v>82</v>
      </c>
      <c r="O252">
        <v>351</v>
      </c>
      <c r="P252">
        <v>4</v>
      </c>
      <c r="Q252" s="257">
        <v>87.75</v>
      </c>
    </row>
    <row r="253" spans="2:19">
      <c r="B253" s="421"/>
      <c r="C253" s="404">
        <f t="shared" si="8"/>
        <v>8</v>
      </c>
      <c r="D253" t="s">
        <v>432</v>
      </c>
      <c r="E253" t="s">
        <v>8</v>
      </c>
      <c r="F253" t="s">
        <v>42</v>
      </c>
      <c r="H253">
        <v>97</v>
      </c>
      <c r="L253">
        <v>92</v>
      </c>
      <c r="M253">
        <v>97</v>
      </c>
      <c r="O253">
        <v>286</v>
      </c>
      <c r="P253">
        <v>3</v>
      </c>
      <c r="Q253" s="257">
        <v>95.333333333333329</v>
      </c>
    </row>
    <row r="254" spans="2:19">
      <c r="B254" s="421"/>
      <c r="C254" s="404">
        <f t="shared" si="8"/>
        <v>9</v>
      </c>
      <c r="D254" t="s">
        <v>133</v>
      </c>
      <c r="E254" t="s">
        <v>4</v>
      </c>
      <c r="F254" t="s">
        <v>15</v>
      </c>
      <c r="H254">
        <v>90</v>
      </c>
      <c r="I254">
        <v>98</v>
      </c>
      <c r="J254">
        <v>97</v>
      </c>
      <c r="O254">
        <v>285</v>
      </c>
      <c r="P254">
        <v>3</v>
      </c>
      <c r="Q254" s="257">
        <v>95</v>
      </c>
    </row>
    <row r="255" spans="2:19">
      <c r="B255" s="421"/>
      <c r="C255" s="404">
        <f t="shared" si="8"/>
        <v>10</v>
      </c>
      <c r="D255" t="s">
        <v>427</v>
      </c>
      <c r="E255" t="s">
        <v>8</v>
      </c>
      <c r="F255" t="s">
        <v>35</v>
      </c>
      <c r="I255">
        <v>97</v>
      </c>
      <c r="L255">
        <v>88</v>
      </c>
      <c r="M255">
        <v>94</v>
      </c>
      <c r="O255">
        <v>279</v>
      </c>
      <c r="P255">
        <v>3</v>
      </c>
      <c r="Q255" s="257">
        <v>93</v>
      </c>
    </row>
    <row r="256" spans="2:19">
      <c r="B256" s="421"/>
      <c r="C256" s="404">
        <f t="shared" si="8"/>
        <v>11</v>
      </c>
      <c r="D256" t="s">
        <v>434</v>
      </c>
      <c r="E256" t="s">
        <v>8</v>
      </c>
      <c r="F256" t="s">
        <v>42</v>
      </c>
      <c r="H256">
        <v>94</v>
      </c>
      <c r="J256">
        <v>89</v>
      </c>
      <c r="K256">
        <v>94</v>
      </c>
      <c r="O256">
        <v>277</v>
      </c>
      <c r="P256">
        <v>3</v>
      </c>
      <c r="Q256" s="257">
        <v>92.333333333333329</v>
      </c>
    </row>
    <row r="257" spans="2:17">
      <c r="B257" s="421"/>
      <c r="C257" s="404">
        <f t="shared" si="8"/>
        <v>12</v>
      </c>
      <c r="D257" t="s">
        <v>93</v>
      </c>
      <c r="E257" t="s">
        <v>4</v>
      </c>
      <c r="F257" t="s">
        <v>55</v>
      </c>
      <c r="G257">
        <v>91</v>
      </c>
      <c r="H257">
        <v>95</v>
      </c>
      <c r="L257">
        <v>86</v>
      </c>
      <c r="O257">
        <v>272</v>
      </c>
      <c r="P257">
        <v>3</v>
      </c>
      <c r="Q257" s="257">
        <v>90.666666666666671</v>
      </c>
    </row>
    <row r="258" spans="2:17">
      <c r="B258" s="421"/>
      <c r="C258" s="404">
        <f t="shared" si="8"/>
        <v>13</v>
      </c>
      <c r="D258" t="s">
        <v>533</v>
      </c>
      <c r="E258" t="s">
        <v>4</v>
      </c>
      <c r="F258" t="s">
        <v>65</v>
      </c>
      <c r="K258">
        <v>95</v>
      </c>
      <c r="L258">
        <v>84</v>
      </c>
      <c r="M258">
        <v>88</v>
      </c>
      <c r="O258">
        <v>267</v>
      </c>
      <c r="P258">
        <v>3</v>
      </c>
      <c r="Q258" s="257">
        <v>89</v>
      </c>
    </row>
    <row r="259" spans="2:17">
      <c r="B259" s="421"/>
      <c r="C259" s="404">
        <f t="shared" si="8"/>
        <v>14</v>
      </c>
      <c r="D259" t="s">
        <v>99</v>
      </c>
      <c r="E259" t="s">
        <v>10</v>
      </c>
      <c r="F259" t="s">
        <v>104</v>
      </c>
      <c r="G259">
        <v>74</v>
      </c>
      <c r="J259">
        <v>87</v>
      </c>
      <c r="L259">
        <v>78</v>
      </c>
      <c r="O259">
        <v>239</v>
      </c>
      <c r="P259">
        <v>3</v>
      </c>
      <c r="Q259" s="257">
        <v>79.666666666666671</v>
      </c>
    </row>
    <row r="260" spans="2:17">
      <c r="B260" s="421"/>
      <c r="C260" s="404">
        <f t="shared" si="8"/>
        <v>15</v>
      </c>
      <c r="D260" t="s">
        <v>84</v>
      </c>
      <c r="E260" t="s">
        <v>4</v>
      </c>
      <c r="F260" t="s">
        <v>64</v>
      </c>
      <c r="J260">
        <v>95</v>
      </c>
      <c r="L260">
        <v>97</v>
      </c>
      <c r="O260">
        <v>192</v>
      </c>
      <c r="P260">
        <v>2</v>
      </c>
      <c r="Q260" s="257">
        <v>96</v>
      </c>
    </row>
    <row r="261" spans="2:17">
      <c r="B261" s="421"/>
      <c r="C261" s="404">
        <f t="shared" si="8"/>
        <v>15</v>
      </c>
      <c r="D261" t="s">
        <v>54</v>
      </c>
      <c r="E261" t="s">
        <v>10</v>
      </c>
      <c r="F261" t="s">
        <v>104</v>
      </c>
      <c r="G261">
        <v>97</v>
      </c>
      <c r="M261">
        <v>95</v>
      </c>
      <c r="O261">
        <v>192</v>
      </c>
      <c r="P261">
        <v>2</v>
      </c>
      <c r="Q261" s="257">
        <v>96</v>
      </c>
    </row>
    <row r="262" spans="2:17">
      <c r="B262" s="421"/>
      <c r="C262" s="404">
        <f t="shared" si="8"/>
        <v>17</v>
      </c>
      <c r="D262" t="s">
        <v>161</v>
      </c>
      <c r="E262" t="s">
        <v>4</v>
      </c>
      <c r="F262" t="s">
        <v>15</v>
      </c>
      <c r="J262">
        <v>96</v>
      </c>
      <c r="L262">
        <v>93</v>
      </c>
      <c r="O262">
        <v>189</v>
      </c>
      <c r="P262">
        <v>2</v>
      </c>
      <c r="Q262" s="257">
        <v>94.5</v>
      </c>
    </row>
    <row r="263" spans="2:17">
      <c r="B263" s="421"/>
      <c r="C263" s="404">
        <f t="shared" si="8"/>
        <v>18</v>
      </c>
      <c r="D263" t="s">
        <v>528</v>
      </c>
      <c r="E263" t="s">
        <v>8</v>
      </c>
      <c r="F263" t="s">
        <v>104</v>
      </c>
      <c r="K263">
        <v>98</v>
      </c>
      <c r="L263">
        <v>90</v>
      </c>
      <c r="O263">
        <v>188</v>
      </c>
      <c r="P263">
        <v>2</v>
      </c>
      <c r="Q263" s="257">
        <v>94</v>
      </c>
    </row>
    <row r="264" spans="2:17">
      <c r="B264" s="421"/>
      <c r="C264" s="404">
        <f t="shared" si="8"/>
        <v>19</v>
      </c>
      <c r="D264" t="s">
        <v>433</v>
      </c>
      <c r="E264" t="s">
        <v>10</v>
      </c>
      <c r="F264" t="s">
        <v>65</v>
      </c>
      <c r="H264">
        <v>96</v>
      </c>
      <c r="L264">
        <v>91</v>
      </c>
      <c r="O264">
        <v>187</v>
      </c>
      <c r="P264">
        <v>2</v>
      </c>
      <c r="Q264" s="257">
        <v>93.5</v>
      </c>
    </row>
    <row r="265" spans="2:17">
      <c r="B265" s="421"/>
      <c r="C265" s="404">
        <f t="shared" si="8"/>
        <v>20</v>
      </c>
      <c r="D265" t="s">
        <v>98</v>
      </c>
      <c r="E265" t="s">
        <v>10</v>
      </c>
      <c r="F265" t="s">
        <v>104</v>
      </c>
      <c r="G265">
        <v>83</v>
      </c>
      <c r="J265">
        <v>91</v>
      </c>
      <c r="O265">
        <v>174</v>
      </c>
      <c r="P265">
        <v>2</v>
      </c>
      <c r="Q265" s="257">
        <v>87</v>
      </c>
    </row>
    <row r="266" spans="2:17">
      <c r="B266" s="421"/>
      <c r="C266" s="404">
        <f t="shared" si="8"/>
        <v>21</v>
      </c>
      <c r="D266" t="s">
        <v>298</v>
      </c>
      <c r="E266" t="s">
        <v>8</v>
      </c>
      <c r="F266" t="s">
        <v>42</v>
      </c>
      <c r="G266">
        <v>86</v>
      </c>
      <c r="H266">
        <v>86</v>
      </c>
      <c r="O266">
        <v>172</v>
      </c>
      <c r="P266">
        <v>2</v>
      </c>
      <c r="Q266" s="257">
        <v>86</v>
      </c>
    </row>
    <row r="267" spans="2:17">
      <c r="B267" s="421"/>
      <c r="C267" s="404">
        <f t="shared" si="8"/>
        <v>21</v>
      </c>
      <c r="D267" t="s">
        <v>126</v>
      </c>
      <c r="E267" t="s">
        <v>10</v>
      </c>
      <c r="F267" t="s">
        <v>35</v>
      </c>
      <c r="G267">
        <v>88</v>
      </c>
      <c r="H267">
        <v>84</v>
      </c>
      <c r="O267">
        <v>172</v>
      </c>
      <c r="P267">
        <v>2</v>
      </c>
      <c r="Q267" s="257">
        <v>86</v>
      </c>
    </row>
    <row r="268" spans="2:17">
      <c r="B268" s="421"/>
      <c r="C268" s="404">
        <f t="shared" si="8"/>
        <v>23</v>
      </c>
      <c r="D268" t="s">
        <v>172</v>
      </c>
      <c r="E268" t="s">
        <v>4</v>
      </c>
      <c r="F268" t="s">
        <v>42</v>
      </c>
      <c r="G268">
        <v>87</v>
      </c>
      <c r="L268">
        <v>83</v>
      </c>
      <c r="O268">
        <v>170</v>
      </c>
      <c r="P268">
        <v>2</v>
      </c>
      <c r="Q268" s="257">
        <v>85</v>
      </c>
    </row>
    <row r="269" spans="2:17">
      <c r="B269" s="421"/>
      <c r="C269" s="404">
        <f t="shared" si="8"/>
        <v>23</v>
      </c>
      <c r="D269" t="s">
        <v>299</v>
      </c>
      <c r="E269" t="s">
        <v>10</v>
      </c>
      <c r="F269" t="s">
        <v>18</v>
      </c>
      <c r="G269">
        <v>85</v>
      </c>
      <c r="L269">
        <v>85</v>
      </c>
      <c r="O269">
        <v>170</v>
      </c>
      <c r="P269">
        <v>2</v>
      </c>
      <c r="Q269" s="257">
        <v>85</v>
      </c>
    </row>
    <row r="270" spans="2:17">
      <c r="B270" s="421"/>
      <c r="C270" s="404">
        <f t="shared" si="8"/>
        <v>25</v>
      </c>
      <c r="D270" t="s">
        <v>495</v>
      </c>
      <c r="E270" t="s">
        <v>10</v>
      </c>
      <c r="F270" t="s">
        <v>42</v>
      </c>
      <c r="J270">
        <v>88</v>
      </c>
      <c r="L270">
        <v>81</v>
      </c>
      <c r="O270">
        <v>169</v>
      </c>
      <c r="P270">
        <v>2</v>
      </c>
      <c r="Q270" s="257">
        <v>84.5</v>
      </c>
    </row>
    <row r="271" spans="2:17">
      <c r="B271" s="421"/>
      <c r="C271" s="404">
        <f t="shared" si="8"/>
        <v>26</v>
      </c>
      <c r="D271" t="s">
        <v>94</v>
      </c>
      <c r="E271" t="s">
        <v>8</v>
      </c>
      <c r="F271" t="s">
        <v>68</v>
      </c>
      <c r="G271">
        <v>78</v>
      </c>
      <c r="L271">
        <v>87</v>
      </c>
      <c r="O271">
        <v>165</v>
      </c>
      <c r="P271">
        <v>2</v>
      </c>
      <c r="Q271" s="257">
        <v>82.5</v>
      </c>
    </row>
    <row r="272" spans="2:17">
      <c r="B272" s="421"/>
      <c r="C272" s="404">
        <f t="shared" si="8"/>
        <v>27</v>
      </c>
      <c r="D272" t="s">
        <v>59</v>
      </c>
      <c r="E272" t="s">
        <v>4</v>
      </c>
      <c r="F272" t="s">
        <v>55</v>
      </c>
      <c r="G272">
        <v>84</v>
      </c>
      <c r="L272">
        <v>80</v>
      </c>
      <c r="O272">
        <v>164</v>
      </c>
      <c r="P272">
        <v>2</v>
      </c>
      <c r="Q272" s="257">
        <v>82</v>
      </c>
    </row>
    <row r="273" spans="2:17">
      <c r="B273" s="421"/>
      <c r="C273" s="404">
        <f t="shared" si="8"/>
        <v>28</v>
      </c>
      <c r="D273" t="s">
        <v>120</v>
      </c>
      <c r="E273" t="s">
        <v>10</v>
      </c>
      <c r="F273" t="s">
        <v>269</v>
      </c>
      <c r="G273">
        <v>80</v>
      </c>
      <c r="L273">
        <v>77</v>
      </c>
      <c r="O273">
        <v>157</v>
      </c>
      <c r="P273">
        <v>2</v>
      </c>
      <c r="Q273" s="257">
        <v>78.5</v>
      </c>
    </row>
    <row r="274" spans="2:17">
      <c r="B274" s="421"/>
      <c r="C274" s="404">
        <f t="shared" si="8"/>
        <v>29</v>
      </c>
      <c r="D274" t="s">
        <v>562</v>
      </c>
      <c r="E274" t="s">
        <v>8</v>
      </c>
      <c r="F274" t="s">
        <v>46</v>
      </c>
      <c r="L274">
        <v>99</v>
      </c>
      <c r="O274">
        <v>99</v>
      </c>
      <c r="P274">
        <v>1</v>
      </c>
      <c r="Q274" s="257">
        <v>99</v>
      </c>
    </row>
    <row r="275" spans="2:17">
      <c r="B275" s="421"/>
      <c r="C275" s="404">
        <f t="shared" si="8"/>
        <v>29</v>
      </c>
      <c r="D275" t="s">
        <v>306</v>
      </c>
      <c r="E275" t="s">
        <v>10</v>
      </c>
      <c r="F275" t="s">
        <v>42</v>
      </c>
      <c r="H275">
        <v>99</v>
      </c>
      <c r="O275">
        <v>99</v>
      </c>
      <c r="P275">
        <v>1</v>
      </c>
      <c r="Q275" s="257">
        <v>99</v>
      </c>
    </row>
    <row r="276" spans="2:17">
      <c r="B276" s="421"/>
      <c r="C276" s="404">
        <f t="shared" si="8"/>
        <v>29</v>
      </c>
      <c r="D276" t="s">
        <v>525</v>
      </c>
      <c r="E276" t="s">
        <v>8</v>
      </c>
      <c r="F276" t="s">
        <v>68</v>
      </c>
      <c r="K276">
        <v>99</v>
      </c>
      <c r="O276">
        <v>99</v>
      </c>
      <c r="P276">
        <v>1</v>
      </c>
      <c r="Q276" s="257">
        <v>99</v>
      </c>
    </row>
    <row r="277" spans="2:17">
      <c r="B277" s="421"/>
      <c r="C277" s="404">
        <f t="shared" si="8"/>
        <v>32</v>
      </c>
      <c r="D277" t="s">
        <v>532</v>
      </c>
      <c r="E277" t="s">
        <v>8</v>
      </c>
      <c r="F277" t="s">
        <v>19</v>
      </c>
      <c r="K277">
        <v>97</v>
      </c>
      <c r="O277">
        <v>97</v>
      </c>
      <c r="P277">
        <v>1</v>
      </c>
      <c r="Q277" s="257">
        <v>97</v>
      </c>
    </row>
    <row r="278" spans="2:17">
      <c r="B278" s="421"/>
      <c r="C278" s="404">
        <f t="shared" si="8"/>
        <v>33</v>
      </c>
      <c r="D278" t="s">
        <v>268</v>
      </c>
      <c r="E278" t="s">
        <v>8</v>
      </c>
      <c r="F278" t="s">
        <v>60</v>
      </c>
      <c r="G278">
        <v>95</v>
      </c>
      <c r="O278">
        <v>95</v>
      </c>
      <c r="P278">
        <v>1</v>
      </c>
      <c r="Q278" s="257">
        <v>95</v>
      </c>
    </row>
    <row r="279" spans="2:17">
      <c r="B279" s="421"/>
      <c r="C279" s="404">
        <f t="shared" si="8"/>
        <v>34</v>
      </c>
      <c r="D279" t="s">
        <v>296</v>
      </c>
      <c r="E279" t="s">
        <v>10</v>
      </c>
      <c r="F279" t="s">
        <v>42</v>
      </c>
      <c r="G279">
        <v>94</v>
      </c>
      <c r="O279">
        <v>94</v>
      </c>
      <c r="P279">
        <v>1</v>
      </c>
      <c r="Q279" s="257">
        <v>94</v>
      </c>
    </row>
    <row r="280" spans="2:17">
      <c r="B280" s="421"/>
      <c r="C280" s="404">
        <f t="shared" si="8"/>
        <v>35</v>
      </c>
      <c r="D280" t="s">
        <v>493</v>
      </c>
      <c r="E280" t="s">
        <v>8</v>
      </c>
      <c r="F280" t="s">
        <v>42</v>
      </c>
      <c r="J280">
        <v>93</v>
      </c>
      <c r="O280">
        <v>93</v>
      </c>
      <c r="P280">
        <v>1</v>
      </c>
      <c r="Q280" s="257">
        <v>93</v>
      </c>
    </row>
    <row r="281" spans="2:17">
      <c r="B281" s="421"/>
      <c r="C281" s="404">
        <f t="shared" si="8"/>
        <v>35</v>
      </c>
      <c r="D281" t="s">
        <v>435</v>
      </c>
      <c r="E281" t="s">
        <v>4</v>
      </c>
      <c r="F281" t="s">
        <v>32</v>
      </c>
      <c r="H281">
        <v>93</v>
      </c>
      <c r="O281">
        <v>93</v>
      </c>
      <c r="P281">
        <v>1</v>
      </c>
      <c r="Q281" s="257">
        <v>93</v>
      </c>
    </row>
    <row r="282" spans="2:17">
      <c r="B282" s="421"/>
      <c r="C282" s="404">
        <f>RANK(O282,O$246:O$305)</f>
        <v>35</v>
      </c>
      <c r="D282" t="s">
        <v>602</v>
      </c>
      <c r="E282" t="s">
        <v>8</v>
      </c>
      <c r="F282" t="s">
        <v>65</v>
      </c>
      <c r="M282">
        <v>93</v>
      </c>
      <c r="O282">
        <v>93</v>
      </c>
      <c r="P282">
        <v>1</v>
      </c>
      <c r="Q282" s="257">
        <v>93</v>
      </c>
    </row>
    <row r="283" spans="2:17">
      <c r="B283" s="421"/>
      <c r="C283" s="404">
        <f>RANK(O283,O$246:O$289)</f>
        <v>35</v>
      </c>
      <c r="D283" t="s">
        <v>297</v>
      </c>
      <c r="E283" t="s">
        <v>10</v>
      </c>
      <c r="F283" t="s">
        <v>35</v>
      </c>
      <c r="G283">
        <v>93</v>
      </c>
      <c r="O283">
        <v>93</v>
      </c>
      <c r="P283">
        <v>1</v>
      </c>
      <c r="Q283" s="257">
        <v>93</v>
      </c>
    </row>
    <row r="284" spans="2:17">
      <c r="B284" s="421"/>
      <c r="C284" s="404">
        <f>RANK(O284,O$246:O$289)</f>
        <v>39</v>
      </c>
      <c r="D284" t="s">
        <v>494</v>
      </c>
      <c r="E284" t="s">
        <v>4</v>
      </c>
      <c r="F284" t="s">
        <v>122</v>
      </c>
      <c r="J284">
        <v>92</v>
      </c>
      <c r="O284">
        <v>92</v>
      </c>
      <c r="P284">
        <v>1</v>
      </c>
      <c r="Q284" s="257">
        <v>92</v>
      </c>
    </row>
    <row r="285" spans="2:17">
      <c r="B285" s="421"/>
      <c r="C285" s="404">
        <f>RANK(O285,O$246:O$305)</f>
        <v>39</v>
      </c>
      <c r="D285" t="s">
        <v>117</v>
      </c>
      <c r="E285" t="s">
        <v>10</v>
      </c>
      <c r="F285" t="s">
        <v>68</v>
      </c>
      <c r="G285">
        <v>92</v>
      </c>
      <c r="O285">
        <v>92</v>
      </c>
      <c r="P285">
        <v>1</v>
      </c>
      <c r="Q285" s="257">
        <v>92</v>
      </c>
    </row>
    <row r="286" spans="2:17">
      <c r="B286" s="421"/>
      <c r="C286" s="404">
        <f>RANK(O286,O$246:O$289)</f>
        <v>39</v>
      </c>
      <c r="D286" t="s">
        <v>535</v>
      </c>
      <c r="E286" t="s">
        <v>4</v>
      </c>
      <c r="F286" t="s">
        <v>65</v>
      </c>
      <c r="K286">
        <v>92</v>
      </c>
      <c r="O286">
        <v>92</v>
      </c>
      <c r="P286">
        <v>1</v>
      </c>
      <c r="Q286" s="257">
        <v>92</v>
      </c>
    </row>
    <row r="287" spans="2:17">
      <c r="B287" s="421"/>
      <c r="C287" s="404">
        <f>RANK(O287,O$246:O$289)</f>
        <v>42</v>
      </c>
      <c r="D287" t="s">
        <v>536</v>
      </c>
      <c r="E287" t="s">
        <v>8</v>
      </c>
      <c r="F287" t="s">
        <v>46</v>
      </c>
      <c r="K287">
        <v>91</v>
      </c>
      <c r="O287">
        <v>91</v>
      </c>
      <c r="P287">
        <v>1</v>
      </c>
      <c r="Q287" s="257">
        <v>91</v>
      </c>
    </row>
    <row r="288" spans="2:17">
      <c r="B288" s="421"/>
      <c r="C288" s="404">
        <f>RANK(O288,O$246:O$305)</f>
        <v>42</v>
      </c>
      <c r="D288" t="s">
        <v>436</v>
      </c>
      <c r="E288" t="s">
        <v>8</v>
      </c>
      <c r="F288" t="s">
        <v>55</v>
      </c>
      <c r="H288">
        <v>91</v>
      </c>
      <c r="O288">
        <v>91</v>
      </c>
      <c r="P288">
        <v>1</v>
      </c>
      <c r="Q288" s="257">
        <v>91</v>
      </c>
    </row>
    <row r="289" spans="2:17">
      <c r="B289" s="421"/>
      <c r="C289" s="404">
        <f>RANK(O289,O$246:O$289)</f>
        <v>44</v>
      </c>
      <c r="D289" t="s">
        <v>579</v>
      </c>
      <c r="E289" t="s">
        <v>4</v>
      </c>
      <c r="F289" t="s">
        <v>39</v>
      </c>
      <c r="M289">
        <v>90</v>
      </c>
      <c r="O289">
        <v>90</v>
      </c>
      <c r="P289">
        <v>1</v>
      </c>
      <c r="Q289" s="257">
        <v>90</v>
      </c>
    </row>
    <row r="290" spans="2:17">
      <c r="B290" s="421"/>
      <c r="C290" s="404">
        <f>RANK(O290,O$246:O$305)</f>
        <v>45</v>
      </c>
      <c r="D290" t="s">
        <v>672</v>
      </c>
      <c r="E290" t="s">
        <v>4</v>
      </c>
      <c r="F290" t="s">
        <v>35</v>
      </c>
      <c r="M290">
        <v>89</v>
      </c>
      <c r="O290">
        <v>89</v>
      </c>
      <c r="P290">
        <v>1</v>
      </c>
      <c r="Q290" s="257">
        <v>89</v>
      </c>
    </row>
    <row r="291" spans="2:17">
      <c r="B291" s="421"/>
      <c r="C291" s="404">
        <f t="shared" ref="C291:C298" si="9">RANK(O291,O$246:O$305)</f>
        <v>45</v>
      </c>
      <c r="D291" t="s">
        <v>437</v>
      </c>
      <c r="E291" t="s">
        <v>8</v>
      </c>
      <c r="F291" t="s">
        <v>65</v>
      </c>
      <c r="H291">
        <v>89</v>
      </c>
      <c r="O291">
        <v>89</v>
      </c>
      <c r="P291">
        <v>1</v>
      </c>
      <c r="Q291" s="257">
        <v>89</v>
      </c>
    </row>
    <row r="292" spans="2:17">
      <c r="B292" s="421"/>
      <c r="C292" s="404">
        <f t="shared" si="9"/>
        <v>47</v>
      </c>
      <c r="D292" t="s">
        <v>425</v>
      </c>
      <c r="E292" t="s">
        <v>8</v>
      </c>
      <c r="F292" t="s">
        <v>35</v>
      </c>
      <c r="M292">
        <v>87</v>
      </c>
      <c r="O292">
        <v>87</v>
      </c>
      <c r="P292">
        <v>1</v>
      </c>
      <c r="Q292" s="257">
        <v>87</v>
      </c>
    </row>
    <row r="293" spans="2:17">
      <c r="B293" s="421"/>
      <c r="C293" s="404">
        <f t="shared" si="9"/>
        <v>48</v>
      </c>
      <c r="D293" t="s">
        <v>248</v>
      </c>
      <c r="E293" t="s">
        <v>8</v>
      </c>
      <c r="F293" t="s">
        <v>35</v>
      </c>
      <c r="G293">
        <v>82</v>
      </c>
      <c r="O293">
        <v>82</v>
      </c>
      <c r="P293">
        <v>1</v>
      </c>
      <c r="Q293" s="257">
        <v>82</v>
      </c>
    </row>
    <row r="294" spans="2:17">
      <c r="B294" s="421"/>
      <c r="C294" s="404">
        <f t="shared" si="9"/>
        <v>49</v>
      </c>
      <c r="D294" t="s">
        <v>300</v>
      </c>
      <c r="E294" t="s">
        <v>8</v>
      </c>
      <c r="F294" t="s">
        <v>19</v>
      </c>
      <c r="G294">
        <v>81</v>
      </c>
      <c r="O294">
        <v>81</v>
      </c>
      <c r="P294">
        <v>1</v>
      </c>
      <c r="Q294" s="257">
        <v>81</v>
      </c>
    </row>
    <row r="295" spans="2:17">
      <c r="B295" s="421"/>
      <c r="C295" s="404">
        <f t="shared" si="9"/>
        <v>50</v>
      </c>
      <c r="D295" t="s">
        <v>301</v>
      </c>
      <c r="E295" t="s">
        <v>10</v>
      </c>
      <c r="F295" t="s">
        <v>42</v>
      </c>
      <c r="G295">
        <v>79</v>
      </c>
      <c r="O295">
        <v>79</v>
      </c>
      <c r="P295">
        <v>1</v>
      </c>
      <c r="Q295" s="257">
        <v>79</v>
      </c>
    </row>
    <row r="296" spans="2:17">
      <c r="B296" s="421"/>
      <c r="C296" s="404">
        <f t="shared" si="9"/>
        <v>50</v>
      </c>
      <c r="D296" t="s">
        <v>572</v>
      </c>
      <c r="E296" t="s">
        <v>10</v>
      </c>
      <c r="F296" t="s">
        <v>65</v>
      </c>
      <c r="L296">
        <v>79</v>
      </c>
      <c r="O296">
        <v>79</v>
      </c>
      <c r="P296">
        <v>1</v>
      </c>
      <c r="Q296" s="257">
        <v>79</v>
      </c>
    </row>
    <row r="297" spans="2:17">
      <c r="B297" s="421"/>
      <c r="C297" s="404">
        <f t="shared" si="9"/>
        <v>52</v>
      </c>
      <c r="D297" t="s">
        <v>177</v>
      </c>
      <c r="E297" t="s">
        <v>4</v>
      </c>
      <c r="F297" t="s">
        <v>38</v>
      </c>
      <c r="G297">
        <v>77</v>
      </c>
      <c r="O297">
        <v>77</v>
      </c>
      <c r="P297">
        <v>1</v>
      </c>
      <c r="Q297" s="257">
        <v>77</v>
      </c>
    </row>
    <row r="298" spans="2:17">
      <c r="B298" s="421"/>
      <c r="C298" s="404">
        <f t="shared" si="9"/>
        <v>53</v>
      </c>
      <c r="D298" t="s">
        <v>302</v>
      </c>
      <c r="E298" t="s">
        <v>10</v>
      </c>
      <c r="F298" t="s">
        <v>55</v>
      </c>
      <c r="G298">
        <v>75</v>
      </c>
      <c r="O298">
        <v>75</v>
      </c>
      <c r="P298">
        <v>1</v>
      </c>
      <c r="Q298" s="257">
        <v>75</v>
      </c>
    </row>
    <row r="299" spans="2:17">
      <c r="B299" s="421"/>
      <c r="C299" s="404"/>
    </row>
    <row r="300" spans="2:17">
      <c r="B300" s="421"/>
      <c r="C300" s="404"/>
    </row>
    <row r="301" spans="2:17">
      <c r="B301" s="421"/>
      <c r="C301" s="404"/>
    </row>
    <row r="302" spans="2:17">
      <c r="B302" s="421"/>
      <c r="C302" s="404"/>
    </row>
    <row r="303" spans="2:17">
      <c r="B303" s="421"/>
      <c r="C303" s="404"/>
    </row>
    <row r="304" spans="2:17">
      <c r="B304" s="421"/>
      <c r="C304" s="404"/>
    </row>
    <row r="305" spans="2:19">
      <c r="B305" s="421"/>
    </row>
    <row r="306" spans="2:19" ht="63.75">
      <c r="B306" s="319" t="s">
        <v>109</v>
      </c>
      <c r="C306" s="319" t="s">
        <v>319</v>
      </c>
      <c r="D306" s="318" t="s">
        <v>1</v>
      </c>
      <c r="E306" s="426" t="s">
        <v>2</v>
      </c>
      <c r="F306" s="427" t="s">
        <v>108</v>
      </c>
      <c r="G306" s="406" t="s">
        <v>293</v>
      </c>
      <c r="H306" s="406" t="s">
        <v>360</v>
      </c>
      <c r="I306" s="406" t="s">
        <v>468</v>
      </c>
      <c r="J306" s="406" t="s">
        <v>469</v>
      </c>
      <c r="K306" s="406" t="s">
        <v>547</v>
      </c>
      <c r="L306" s="406" t="str">
        <f>L$1</f>
        <v>Faulds Brow (BL)</v>
      </c>
      <c r="M306" s="406" t="str">
        <f t="shared" ref="M306:N306" si="10">M$1</f>
        <v>Latrigg &amp; Greta Gorge (WCOC)</v>
      </c>
      <c r="N306" s="406">
        <f t="shared" si="10"/>
        <v>0</v>
      </c>
      <c r="O306" s="406" t="s">
        <v>85</v>
      </c>
      <c r="P306" s="406" t="s">
        <v>106</v>
      </c>
      <c r="Q306" s="428" t="s">
        <v>107</v>
      </c>
      <c r="S306" s="425"/>
    </row>
    <row r="307" spans="2:19">
      <c r="B307" s="438" t="s">
        <v>440</v>
      </c>
      <c r="C307" s="404">
        <f>RANK(O307,O$307:O$321)</f>
        <v>1</v>
      </c>
      <c r="D307" t="s">
        <v>439</v>
      </c>
      <c r="E307" t="s">
        <v>8</v>
      </c>
      <c r="F307" t="s">
        <v>38</v>
      </c>
      <c r="H307">
        <v>99</v>
      </c>
      <c r="O307">
        <v>99</v>
      </c>
      <c r="P307">
        <v>1</v>
      </c>
      <c r="Q307">
        <v>99</v>
      </c>
    </row>
    <row r="308" spans="2:19">
      <c r="B308" s="43"/>
      <c r="C308" s="404">
        <f t="shared" ref="C308:C321" si="11">RANK(O308,O$307:O$321)</f>
        <v>2</v>
      </c>
      <c r="D308" t="s">
        <v>99</v>
      </c>
      <c r="E308" t="s">
        <v>10</v>
      </c>
      <c r="F308" t="s">
        <v>104</v>
      </c>
      <c r="H308">
        <v>98</v>
      </c>
      <c r="O308">
        <v>98</v>
      </c>
      <c r="P308">
        <v>1</v>
      </c>
      <c r="Q308">
        <v>98</v>
      </c>
    </row>
    <row r="309" spans="2:19">
      <c r="B309" s="43"/>
      <c r="C309" s="404" t="e">
        <f t="shared" si="11"/>
        <v>#N/A</v>
      </c>
    </row>
    <row r="310" spans="2:19">
      <c r="B310" s="43"/>
      <c r="C310" s="404" t="e">
        <f t="shared" si="11"/>
        <v>#N/A</v>
      </c>
    </row>
    <row r="311" spans="2:19">
      <c r="B311" s="43"/>
      <c r="C311" s="404" t="e">
        <f t="shared" si="11"/>
        <v>#N/A</v>
      </c>
    </row>
    <row r="312" spans="2:19">
      <c r="B312" s="43"/>
      <c r="C312" s="404" t="e">
        <f t="shared" si="11"/>
        <v>#N/A</v>
      </c>
    </row>
    <row r="313" spans="2:19">
      <c r="B313" s="43"/>
      <c r="C313" s="404" t="e">
        <f t="shared" si="11"/>
        <v>#N/A</v>
      </c>
    </row>
    <row r="314" spans="2:19">
      <c r="B314" s="43"/>
      <c r="C314" s="404" t="e">
        <f t="shared" si="11"/>
        <v>#N/A</v>
      </c>
    </row>
    <row r="315" spans="2:19">
      <c r="B315" s="43"/>
      <c r="C315" s="404" t="e">
        <f t="shared" si="11"/>
        <v>#N/A</v>
      </c>
    </row>
    <row r="316" spans="2:19">
      <c r="B316" s="43"/>
      <c r="C316" s="404" t="e">
        <f t="shared" si="11"/>
        <v>#N/A</v>
      </c>
    </row>
    <row r="317" spans="2:19">
      <c r="B317" s="43"/>
      <c r="C317" s="404" t="e">
        <f t="shared" si="11"/>
        <v>#N/A</v>
      </c>
    </row>
    <row r="318" spans="2:19">
      <c r="B318" s="43"/>
      <c r="C318" s="404" t="e">
        <f t="shared" si="11"/>
        <v>#N/A</v>
      </c>
    </row>
    <row r="319" spans="2:19">
      <c r="B319" s="43"/>
      <c r="C319" s="404" t="e">
        <f t="shared" si="11"/>
        <v>#N/A</v>
      </c>
    </row>
    <row r="320" spans="2:19">
      <c r="B320" s="43"/>
      <c r="C320" s="404" t="e">
        <f t="shared" si="11"/>
        <v>#N/A</v>
      </c>
    </row>
    <row r="321" spans="2:19">
      <c r="B321" s="43"/>
      <c r="C321" s="404" t="e">
        <f t="shared" si="11"/>
        <v>#N/A</v>
      </c>
    </row>
    <row r="322" spans="2:19">
      <c r="B322" s="1"/>
      <c r="C322" s="404"/>
    </row>
    <row r="323" spans="2:19" ht="63.75">
      <c r="B323" s="319" t="s">
        <v>109</v>
      </c>
      <c r="C323" s="319" t="s">
        <v>319</v>
      </c>
      <c r="D323" s="318" t="s">
        <v>1</v>
      </c>
      <c r="E323" s="426" t="s">
        <v>2</v>
      </c>
      <c r="F323" s="427" t="s">
        <v>108</v>
      </c>
      <c r="G323" s="406" t="s">
        <v>293</v>
      </c>
      <c r="H323" s="406" t="s">
        <v>360</v>
      </c>
      <c r="I323" s="406" t="s">
        <v>468</v>
      </c>
      <c r="J323" s="406" t="s">
        <v>469</v>
      </c>
      <c r="K323" s="406" t="s">
        <v>547</v>
      </c>
      <c r="L323" s="406" t="str">
        <f>L$1</f>
        <v>Faulds Brow (BL)</v>
      </c>
      <c r="M323" s="406" t="str">
        <f t="shared" ref="M323:N323" si="12">M$1</f>
        <v>Latrigg &amp; Greta Gorge (WCOC)</v>
      </c>
      <c r="N323" s="406">
        <f t="shared" si="12"/>
        <v>0</v>
      </c>
      <c r="O323" s="406" t="s">
        <v>85</v>
      </c>
      <c r="P323" s="406" t="s">
        <v>106</v>
      </c>
      <c r="Q323" s="428" t="s">
        <v>107</v>
      </c>
      <c r="S323" s="425"/>
    </row>
    <row r="324" spans="2:19">
      <c r="B324" s="35" t="s">
        <v>111</v>
      </c>
      <c r="C324" s="404">
        <f t="shared" ref="C324:C338" si="13">RANK(O324,O$324:O$341)</f>
        <v>1</v>
      </c>
      <c r="D324" t="s">
        <v>169</v>
      </c>
      <c r="E324" t="s">
        <v>4</v>
      </c>
      <c r="F324" t="s">
        <v>62</v>
      </c>
      <c r="G324">
        <v>98</v>
      </c>
      <c r="H324">
        <v>99</v>
      </c>
      <c r="I324">
        <v>99</v>
      </c>
      <c r="J324">
        <v>99</v>
      </c>
      <c r="O324">
        <v>395</v>
      </c>
      <c r="P324">
        <v>4</v>
      </c>
      <c r="Q324">
        <v>98.75</v>
      </c>
    </row>
    <row r="325" spans="2:19">
      <c r="B325" s="35"/>
      <c r="C325" s="404">
        <f t="shared" si="13"/>
        <v>2</v>
      </c>
      <c r="D325" t="s">
        <v>442</v>
      </c>
      <c r="E325" t="s">
        <v>8</v>
      </c>
      <c r="F325" t="s">
        <v>71</v>
      </c>
      <c r="K325">
        <v>99</v>
      </c>
      <c r="L325">
        <v>99</v>
      </c>
      <c r="M325">
        <v>99</v>
      </c>
      <c r="O325">
        <v>297</v>
      </c>
      <c r="P325">
        <v>3</v>
      </c>
      <c r="Q325">
        <v>99</v>
      </c>
    </row>
    <row r="326" spans="2:19">
      <c r="B326" s="35"/>
      <c r="C326" s="404">
        <f t="shared" si="13"/>
        <v>3</v>
      </c>
      <c r="D326" t="s">
        <v>185</v>
      </c>
      <c r="E326" t="s">
        <v>4</v>
      </c>
      <c r="F326" t="s">
        <v>62</v>
      </c>
      <c r="G326">
        <v>99</v>
      </c>
      <c r="O326">
        <v>99</v>
      </c>
      <c r="P326">
        <v>1</v>
      </c>
      <c r="Q326">
        <v>99</v>
      </c>
    </row>
    <row r="327" spans="2:19">
      <c r="B327" s="35"/>
      <c r="C327" s="404">
        <f t="shared" si="13"/>
        <v>4</v>
      </c>
      <c r="D327" t="s">
        <v>441</v>
      </c>
      <c r="E327" t="s">
        <v>4</v>
      </c>
      <c r="F327" t="s">
        <v>64</v>
      </c>
      <c r="H327">
        <v>98</v>
      </c>
      <c r="O327">
        <v>98</v>
      </c>
      <c r="P327">
        <v>1</v>
      </c>
      <c r="Q327">
        <v>98</v>
      </c>
    </row>
    <row r="328" spans="2:19">
      <c r="B328" s="35"/>
      <c r="C328" s="404">
        <f t="shared" si="13"/>
        <v>4</v>
      </c>
      <c r="D328" t="s">
        <v>177</v>
      </c>
      <c r="E328" t="s">
        <v>4</v>
      </c>
      <c r="F328" t="s">
        <v>38</v>
      </c>
      <c r="J328">
        <v>98</v>
      </c>
      <c r="O328">
        <v>98</v>
      </c>
      <c r="P328">
        <v>1</v>
      </c>
      <c r="Q328">
        <v>98</v>
      </c>
    </row>
    <row r="329" spans="2:19">
      <c r="B329" s="35"/>
      <c r="C329" s="404">
        <f t="shared" si="13"/>
        <v>4</v>
      </c>
      <c r="D329" t="s">
        <v>561</v>
      </c>
      <c r="E329" t="s">
        <v>10</v>
      </c>
      <c r="F329" t="s">
        <v>64</v>
      </c>
      <c r="L329">
        <v>98</v>
      </c>
      <c r="O329">
        <v>98</v>
      </c>
      <c r="P329">
        <v>1</v>
      </c>
      <c r="Q329">
        <v>98</v>
      </c>
    </row>
    <row r="330" spans="2:19">
      <c r="B330" s="35"/>
      <c r="C330" s="404">
        <f t="shared" si="13"/>
        <v>7</v>
      </c>
      <c r="D330" t="s">
        <v>84</v>
      </c>
      <c r="E330" t="s">
        <v>4</v>
      </c>
      <c r="F330" t="s">
        <v>64</v>
      </c>
      <c r="G330">
        <v>97</v>
      </c>
      <c r="O330">
        <v>97</v>
      </c>
      <c r="P330">
        <v>1</v>
      </c>
      <c r="Q330">
        <v>97</v>
      </c>
    </row>
    <row r="331" spans="2:19">
      <c r="B331" s="35"/>
      <c r="C331" s="404">
        <f t="shared" si="13"/>
        <v>7</v>
      </c>
      <c r="D331" t="s">
        <v>300</v>
      </c>
      <c r="E331" t="s">
        <v>8</v>
      </c>
      <c r="F331" t="s">
        <v>19</v>
      </c>
      <c r="L331">
        <v>97</v>
      </c>
      <c r="O331">
        <v>97</v>
      </c>
      <c r="P331">
        <v>1</v>
      </c>
      <c r="Q331">
        <v>97</v>
      </c>
    </row>
    <row r="332" spans="2:19">
      <c r="B332" s="35"/>
      <c r="C332" s="404">
        <f t="shared" si="13"/>
        <v>9</v>
      </c>
      <c r="D332" t="s">
        <v>259</v>
      </c>
      <c r="E332" t="s">
        <v>4</v>
      </c>
      <c r="F332" t="s">
        <v>38</v>
      </c>
      <c r="G332">
        <v>96</v>
      </c>
      <c r="O332">
        <v>96</v>
      </c>
      <c r="P332">
        <v>1</v>
      </c>
      <c r="Q332">
        <v>96</v>
      </c>
    </row>
    <row r="333" spans="2:19">
      <c r="B333" s="35"/>
      <c r="C333" s="404" t="e">
        <f t="shared" si="13"/>
        <v>#N/A</v>
      </c>
    </row>
    <row r="334" spans="2:19">
      <c r="B334" s="35"/>
      <c r="C334" s="404" t="e">
        <f t="shared" si="13"/>
        <v>#N/A</v>
      </c>
    </row>
    <row r="335" spans="2:19">
      <c r="B335" s="35"/>
      <c r="C335" s="404" t="e">
        <f t="shared" si="13"/>
        <v>#N/A</v>
      </c>
    </row>
    <row r="336" spans="2:19">
      <c r="B336" s="35"/>
      <c r="C336" s="404" t="e">
        <f t="shared" si="13"/>
        <v>#N/A</v>
      </c>
    </row>
    <row r="337" spans="2:19">
      <c r="B337" s="35"/>
      <c r="C337" s="404" t="e">
        <f t="shared" si="13"/>
        <v>#N/A</v>
      </c>
    </row>
    <row r="338" spans="2:19">
      <c r="B338" s="35"/>
      <c r="C338" s="404" t="e">
        <f t="shared" si="13"/>
        <v>#N/A</v>
      </c>
    </row>
    <row r="339" spans="2:19">
      <c r="B339" s="1"/>
      <c r="C339" s="404"/>
    </row>
    <row r="340" spans="2:19">
      <c r="B340" s="1"/>
    </row>
    <row r="341" spans="2:19" ht="63.75">
      <c r="B341" s="319" t="s">
        <v>109</v>
      </c>
      <c r="C341" s="319" t="s">
        <v>319</v>
      </c>
      <c r="D341" s="318" t="s">
        <v>1</v>
      </c>
      <c r="E341" s="426" t="s">
        <v>2</v>
      </c>
      <c r="F341" s="427" t="s">
        <v>108</v>
      </c>
      <c r="G341" s="406" t="s">
        <v>293</v>
      </c>
      <c r="H341" s="406" t="s">
        <v>360</v>
      </c>
      <c r="I341" s="406" t="s">
        <v>468</v>
      </c>
      <c r="J341" s="406" t="s">
        <v>469</v>
      </c>
      <c r="K341" s="406" t="s">
        <v>547</v>
      </c>
      <c r="L341" s="406" t="str">
        <f>L$1</f>
        <v>Faulds Brow (BL)</v>
      </c>
      <c r="M341" s="406" t="str">
        <f t="shared" ref="M341:N341" si="14">M$1</f>
        <v>Latrigg &amp; Greta Gorge (WCOC)</v>
      </c>
      <c r="N341" s="406">
        <f t="shared" si="14"/>
        <v>0</v>
      </c>
      <c r="O341" s="406" t="s">
        <v>85</v>
      </c>
      <c r="P341" s="406" t="s">
        <v>106</v>
      </c>
      <c r="Q341" s="428" t="s">
        <v>107</v>
      </c>
      <c r="S341" s="425"/>
    </row>
    <row r="342" spans="2:19">
      <c r="B342" s="412" t="s">
        <v>74</v>
      </c>
      <c r="C342" s="404">
        <f>RANK(O342,O$342:O$354)</f>
        <v>1</v>
      </c>
      <c r="D342" t="s">
        <v>443</v>
      </c>
      <c r="E342" t="s">
        <v>8</v>
      </c>
      <c r="F342" t="s">
        <v>71</v>
      </c>
      <c r="H342">
        <v>98</v>
      </c>
      <c r="I342">
        <v>98</v>
      </c>
      <c r="K342">
        <v>99</v>
      </c>
      <c r="O342">
        <v>295</v>
      </c>
      <c r="P342">
        <v>3</v>
      </c>
      <c r="Q342" s="257">
        <v>98.333333333333329</v>
      </c>
      <c r="R342" s="257"/>
    </row>
    <row r="343" spans="2:19">
      <c r="B343" s="412"/>
      <c r="C343" s="404">
        <f t="shared" ref="C343:C350" si="15">RANK(O343,O$342:O$354)</f>
        <v>2</v>
      </c>
      <c r="D343" t="s">
        <v>499</v>
      </c>
      <c r="E343" t="s">
        <v>4</v>
      </c>
      <c r="F343" t="s">
        <v>42</v>
      </c>
      <c r="J343">
        <v>99</v>
      </c>
      <c r="O343">
        <v>99</v>
      </c>
      <c r="P343">
        <v>1</v>
      </c>
      <c r="Q343" s="257">
        <v>99</v>
      </c>
      <c r="R343" s="257"/>
    </row>
    <row r="344" spans="2:19">
      <c r="B344" s="412"/>
      <c r="C344" s="404">
        <f t="shared" si="15"/>
        <v>2</v>
      </c>
      <c r="D344" t="s">
        <v>448</v>
      </c>
      <c r="E344" t="s">
        <v>4</v>
      </c>
      <c r="F344" t="s">
        <v>19</v>
      </c>
      <c r="I344">
        <v>99</v>
      </c>
      <c r="O344">
        <v>99</v>
      </c>
      <c r="P344">
        <v>1</v>
      </c>
      <c r="Q344" s="257">
        <v>99</v>
      </c>
      <c r="R344" s="257"/>
    </row>
    <row r="345" spans="2:19">
      <c r="B345" s="412"/>
      <c r="C345" s="404">
        <f t="shared" si="15"/>
        <v>2</v>
      </c>
      <c r="D345" t="s">
        <v>560</v>
      </c>
      <c r="E345" t="s">
        <v>4</v>
      </c>
      <c r="F345" t="s">
        <v>81</v>
      </c>
      <c r="L345">
        <v>99</v>
      </c>
      <c r="O345">
        <v>99</v>
      </c>
      <c r="P345">
        <v>1</v>
      </c>
      <c r="Q345" s="257">
        <v>99</v>
      </c>
      <c r="R345" s="257"/>
    </row>
    <row r="346" spans="2:19">
      <c r="B346" s="412"/>
      <c r="C346" s="404">
        <f t="shared" si="15"/>
        <v>2</v>
      </c>
      <c r="D346" t="s">
        <v>294</v>
      </c>
      <c r="E346" t="s">
        <v>11</v>
      </c>
      <c r="F346" t="s">
        <v>73</v>
      </c>
      <c r="G346">
        <v>99</v>
      </c>
      <c r="O346">
        <v>99</v>
      </c>
      <c r="P346">
        <v>1</v>
      </c>
      <c r="Q346" s="257">
        <v>99</v>
      </c>
      <c r="R346" s="257"/>
    </row>
    <row r="347" spans="2:19">
      <c r="B347" s="412"/>
      <c r="C347" s="404">
        <f t="shared" si="15"/>
        <v>2</v>
      </c>
      <c r="D347" t="s">
        <v>442</v>
      </c>
      <c r="E347" t="s">
        <v>8</v>
      </c>
      <c r="F347" t="s">
        <v>71</v>
      </c>
      <c r="H347">
        <v>99</v>
      </c>
      <c r="O347">
        <v>99</v>
      </c>
      <c r="P347">
        <v>1</v>
      </c>
      <c r="Q347" s="257">
        <v>99</v>
      </c>
      <c r="R347" s="257"/>
    </row>
    <row r="348" spans="2:19">
      <c r="B348" s="412"/>
      <c r="C348" s="404">
        <f t="shared" si="15"/>
        <v>7</v>
      </c>
      <c r="D348" t="s">
        <v>260</v>
      </c>
      <c r="E348" t="s">
        <v>4</v>
      </c>
      <c r="F348" t="s">
        <v>82</v>
      </c>
      <c r="L348">
        <v>98</v>
      </c>
      <c r="O348">
        <v>98</v>
      </c>
      <c r="P348">
        <v>1</v>
      </c>
      <c r="Q348" s="257">
        <v>98</v>
      </c>
      <c r="R348" s="257"/>
    </row>
    <row r="349" spans="2:19">
      <c r="B349" s="412"/>
      <c r="C349" s="404">
        <f t="shared" si="15"/>
        <v>7</v>
      </c>
      <c r="D349" t="s">
        <v>541</v>
      </c>
      <c r="E349" t="s">
        <v>8</v>
      </c>
      <c r="F349" t="s">
        <v>23</v>
      </c>
      <c r="K349">
        <v>98</v>
      </c>
      <c r="O349">
        <v>98</v>
      </c>
      <c r="P349">
        <v>1</v>
      </c>
      <c r="Q349" s="257">
        <v>98</v>
      </c>
      <c r="R349" s="257"/>
    </row>
    <row r="350" spans="2:19">
      <c r="B350" s="412"/>
      <c r="C350" s="404">
        <f t="shared" si="15"/>
        <v>9</v>
      </c>
      <c r="D350" t="s">
        <v>444</v>
      </c>
      <c r="E350" t="s">
        <v>10</v>
      </c>
      <c r="F350" t="s">
        <v>18</v>
      </c>
      <c r="H350">
        <v>97</v>
      </c>
      <c r="O350">
        <v>97</v>
      </c>
      <c r="P350">
        <v>1</v>
      </c>
      <c r="Q350" s="257">
        <v>97</v>
      </c>
      <c r="R350" s="257"/>
    </row>
    <row r="351" spans="2:19">
      <c r="B351" s="412"/>
      <c r="C351" s="404"/>
    </row>
    <row r="352" spans="2:19">
      <c r="B352" s="412"/>
      <c r="C352" s="404"/>
    </row>
    <row r="353" spans="2:19">
      <c r="B353" s="412"/>
      <c r="C353" s="404"/>
    </row>
    <row r="354" spans="2:19">
      <c r="B354" s="412"/>
      <c r="C354" s="404"/>
    </row>
    <row r="355" spans="2:19">
      <c r="B355" s="1"/>
      <c r="C355" s="404"/>
    </row>
    <row r="356" spans="2:19">
      <c r="B356" s="1"/>
    </row>
    <row r="357" spans="2:19" ht="63.75">
      <c r="B357" s="319" t="s">
        <v>109</v>
      </c>
      <c r="C357" s="319" t="s">
        <v>319</v>
      </c>
      <c r="D357" s="318" t="s">
        <v>1</v>
      </c>
      <c r="E357" s="426" t="s">
        <v>2</v>
      </c>
      <c r="F357" s="427" t="s">
        <v>108</v>
      </c>
      <c r="G357" s="406" t="s">
        <v>293</v>
      </c>
      <c r="H357" s="406" t="s">
        <v>360</v>
      </c>
      <c r="I357" s="406" t="s">
        <v>468</v>
      </c>
      <c r="J357" s="406" t="s">
        <v>469</v>
      </c>
      <c r="K357" s="406" t="s">
        <v>547</v>
      </c>
      <c r="L357" s="406" t="str">
        <f>L$1</f>
        <v>Faulds Brow (BL)</v>
      </c>
      <c r="M357" s="406" t="str">
        <f t="shared" ref="M357:N357" si="16">M$1</f>
        <v>Latrigg &amp; Greta Gorge (WCOC)</v>
      </c>
      <c r="N357" s="406">
        <f t="shared" si="16"/>
        <v>0</v>
      </c>
      <c r="O357" s="406" t="s">
        <v>85</v>
      </c>
      <c r="P357" s="406" t="s">
        <v>106</v>
      </c>
      <c r="Q357" s="428" t="s">
        <v>107</v>
      </c>
      <c r="S357" s="425"/>
    </row>
    <row r="358" spans="2:19">
      <c r="B358" s="413" t="s">
        <v>79</v>
      </c>
      <c r="C358" s="404">
        <f t="shared" ref="C358:C368" si="17">_xlfn.RANK.EQ(O358,O$358:O$373)</f>
        <v>1</v>
      </c>
      <c r="D358" t="s">
        <v>445</v>
      </c>
      <c r="E358" t="s">
        <v>4</v>
      </c>
      <c r="F358" t="s">
        <v>81</v>
      </c>
      <c r="H358">
        <v>99</v>
      </c>
      <c r="O358">
        <v>99</v>
      </c>
      <c r="P358">
        <v>1</v>
      </c>
      <c r="Q358">
        <v>99</v>
      </c>
    </row>
    <row r="359" spans="2:19">
      <c r="B359" s="413"/>
      <c r="C359" s="404">
        <f t="shared" si="17"/>
        <v>1</v>
      </c>
      <c r="D359" t="s">
        <v>539</v>
      </c>
      <c r="E359" t="s">
        <v>8</v>
      </c>
      <c r="F359" t="s">
        <v>542</v>
      </c>
      <c r="K359">
        <v>99</v>
      </c>
      <c r="O359">
        <v>99</v>
      </c>
      <c r="P359">
        <v>1</v>
      </c>
      <c r="Q359">
        <v>99</v>
      </c>
    </row>
    <row r="360" spans="2:19">
      <c r="B360" s="413"/>
      <c r="C360" s="404">
        <f t="shared" si="17"/>
        <v>1</v>
      </c>
      <c r="D360" t="s">
        <v>267</v>
      </c>
      <c r="E360" t="s">
        <v>8</v>
      </c>
      <c r="F360" t="s">
        <v>13</v>
      </c>
      <c r="G360">
        <v>99</v>
      </c>
      <c r="O360">
        <v>99</v>
      </c>
      <c r="P360">
        <v>1</v>
      </c>
      <c r="Q360">
        <v>99</v>
      </c>
    </row>
    <row r="361" spans="2:19">
      <c r="B361" s="413"/>
      <c r="C361" s="404">
        <f t="shared" si="17"/>
        <v>4</v>
      </c>
      <c r="D361" t="s">
        <v>543</v>
      </c>
      <c r="E361" t="s">
        <v>8</v>
      </c>
      <c r="F361" t="s">
        <v>281</v>
      </c>
      <c r="K361">
        <v>98</v>
      </c>
      <c r="O361">
        <v>98</v>
      </c>
      <c r="P361">
        <v>1</v>
      </c>
      <c r="Q361">
        <v>98</v>
      </c>
    </row>
    <row r="362" spans="2:19">
      <c r="B362" s="413"/>
      <c r="C362" s="404">
        <f t="shared" si="17"/>
        <v>4</v>
      </c>
      <c r="D362" t="s">
        <v>284</v>
      </c>
      <c r="E362" t="s">
        <v>10</v>
      </c>
      <c r="F362" t="s">
        <v>81</v>
      </c>
      <c r="G362">
        <v>98</v>
      </c>
      <c r="O362">
        <v>98</v>
      </c>
      <c r="P362">
        <v>1</v>
      </c>
      <c r="Q362">
        <v>98</v>
      </c>
    </row>
    <row r="363" spans="2:19">
      <c r="B363" s="413"/>
      <c r="C363" s="404">
        <f t="shared" si="17"/>
        <v>6</v>
      </c>
      <c r="D363" t="s">
        <v>285</v>
      </c>
      <c r="E363" t="s">
        <v>4</v>
      </c>
      <c r="F363" t="s">
        <v>82</v>
      </c>
      <c r="G363">
        <v>97</v>
      </c>
      <c r="O363">
        <v>97</v>
      </c>
      <c r="P363">
        <v>1</v>
      </c>
      <c r="Q363">
        <v>97</v>
      </c>
    </row>
    <row r="364" spans="2:19">
      <c r="B364" s="413"/>
      <c r="C364" s="404">
        <f t="shared" si="17"/>
        <v>6</v>
      </c>
      <c r="D364" t="s">
        <v>540</v>
      </c>
      <c r="E364" t="s">
        <v>8</v>
      </c>
      <c r="F364" t="s">
        <v>81</v>
      </c>
      <c r="K364">
        <v>97</v>
      </c>
      <c r="O364">
        <v>97</v>
      </c>
      <c r="P364">
        <v>1</v>
      </c>
      <c r="Q364">
        <v>97</v>
      </c>
    </row>
    <row r="365" spans="2:19">
      <c r="B365" s="413"/>
      <c r="C365" s="404">
        <f t="shared" si="17"/>
        <v>8</v>
      </c>
      <c r="D365" t="s">
        <v>286</v>
      </c>
      <c r="E365" t="s">
        <v>10</v>
      </c>
      <c r="F365" t="s">
        <v>81</v>
      </c>
      <c r="G365">
        <v>96</v>
      </c>
      <c r="O365">
        <v>96</v>
      </c>
      <c r="P365">
        <v>1</v>
      </c>
      <c r="Q365">
        <v>96</v>
      </c>
    </row>
    <row r="366" spans="2:19">
      <c r="B366" s="413"/>
      <c r="C366" s="404">
        <f t="shared" si="17"/>
        <v>9</v>
      </c>
      <c r="D366" t="s">
        <v>260</v>
      </c>
      <c r="E366" t="s">
        <v>4</v>
      </c>
      <c r="F366" t="s">
        <v>82</v>
      </c>
      <c r="G366">
        <v>95</v>
      </c>
      <c r="O366">
        <v>95</v>
      </c>
      <c r="P366">
        <v>1</v>
      </c>
      <c r="Q366">
        <v>95</v>
      </c>
    </row>
    <row r="367" spans="2:19">
      <c r="B367" s="413"/>
      <c r="C367" s="404">
        <f t="shared" si="17"/>
        <v>10</v>
      </c>
      <c r="D367" t="s">
        <v>288</v>
      </c>
      <c r="E367" t="s">
        <v>4</v>
      </c>
      <c r="F367" t="s">
        <v>81</v>
      </c>
      <c r="G367">
        <v>94</v>
      </c>
      <c r="O367">
        <v>94</v>
      </c>
      <c r="P367">
        <v>1</v>
      </c>
      <c r="Q367">
        <v>94</v>
      </c>
    </row>
    <row r="368" spans="2:19">
      <c r="B368" s="413"/>
      <c r="C368" s="404">
        <f t="shared" si="17"/>
        <v>11</v>
      </c>
      <c r="D368" t="s">
        <v>289</v>
      </c>
      <c r="E368" t="s">
        <v>4</v>
      </c>
      <c r="F368" t="s">
        <v>82</v>
      </c>
      <c r="G368">
        <v>93</v>
      </c>
      <c r="O368">
        <v>93</v>
      </c>
      <c r="P368">
        <v>1</v>
      </c>
      <c r="Q368">
        <v>93</v>
      </c>
    </row>
    <row r="369" spans="2:3">
      <c r="B369" s="413"/>
      <c r="C369" s="404"/>
    </row>
    <row r="370" spans="2:3">
      <c r="B370" s="413"/>
      <c r="C370" s="404"/>
    </row>
    <row r="371" spans="2:3">
      <c r="B371" s="413"/>
      <c r="C371" s="404"/>
    </row>
    <row r="372" spans="2:3">
      <c r="B372" s="413"/>
      <c r="C372" s="404"/>
    </row>
    <row r="373" spans="2:3">
      <c r="B373" s="413"/>
      <c r="C373" s="404"/>
    </row>
    <row r="374" spans="2:3">
      <c r="B374" s="1"/>
    </row>
  </sheetData>
  <pageMargins left="0.7" right="0.7" top="0.75" bottom="0.75" header="0.3" footer="0.3"/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sheetPr>
    <tabColor rgb="FFFFFF00"/>
    <pageSetUpPr fitToPage="1"/>
  </sheetPr>
  <dimension ref="B1:O158"/>
  <sheetViews>
    <sheetView view="pageBreakPreview" topLeftCell="A11" zoomScaleNormal="100" zoomScaleSheetLayoutView="100" workbookViewId="0">
      <selection activeCell="C21" sqref="C21"/>
    </sheetView>
  </sheetViews>
  <sheetFormatPr defaultRowHeight="15"/>
  <cols>
    <col min="1" max="1" width="2.85546875" customWidth="1"/>
    <col min="2" max="2" width="7.85546875" customWidth="1"/>
    <col min="3" max="3" width="25.28515625" bestFit="1" customWidth="1"/>
    <col min="4" max="4" width="7.85546875" style="1" bestFit="1" customWidth="1"/>
    <col min="5" max="5" width="5.42578125" style="1" bestFit="1" customWidth="1"/>
    <col min="6" max="13" width="8" style="231" customWidth="1"/>
    <col min="14" max="15" width="8" customWidth="1"/>
    <col min="16" max="16" width="2.85546875" customWidth="1"/>
  </cols>
  <sheetData>
    <row r="1" spans="2:15" ht="15.75" thickBot="1">
      <c r="D1" s="7"/>
    </row>
    <row r="2" spans="2:15" ht="81.75" thickBot="1">
      <c r="B2" s="8" t="s">
        <v>109</v>
      </c>
      <c r="C2" s="9" t="s">
        <v>1</v>
      </c>
      <c r="D2" s="10" t="s">
        <v>2</v>
      </c>
      <c r="E2" s="11" t="s">
        <v>108</v>
      </c>
      <c r="F2" s="12" t="str">
        <f>Brown!E1</f>
        <v>Penrith Beacon (BL)</v>
      </c>
      <c r="G2" s="12" t="str">
        <f>Brown!F1</f>
        <v>Loughrigg (LOC)</v>
      </c>
      <c r="H2" s="12" t="str">
        <f>Brown!G1</f>
        <v>Lank Rigg (WCOC)</v>
      </c>
      <c r="I2" s="12" t="str">
        <f>Brown!H1</f>
        <v>Ling Fell (WCOC)</v>
      </c>
      <c r="J2" s="12" t="str">
        <f>Brown!I1</f>
        <v>Harter Fell (LOC)</v>
      </c>
      <c r="K2" s="12" t="str">
        <f>Brown!J1</f>
        <v>Faulds Brow (BL)</v>
      </c>
      <c r="L2" s="12" t="str">
        <f>Brown!K1</f>
        <v>Latrigg &amp; Greta Gorge (WCOC)</v>
      </c>
      <c r="M2" s="12">
        <f>Brown!L1</f>
        <v>0</v>
      </c>
      <c r="N2" s="126" t="s">
        <v>643</v>
      </c>
      <c r="O2" s="108" t="s">
        <v>142</v>
      </c>
    </row>
    <row r="3" spans="2:15">
      <c r="B3" s="13" t="s">
        <v>0</v>
      </c>
      <c r="C3" s="14" t="s">
        <v>127</v>
      </c>
      <c r="D3" s="15" t="s">
        <v>4</v>
      </c>
      <c r="E3" s="304" t="s">
        <v>7</v>
      </c>
      <c r="F3" s="14">
        <v>94</v>
      </c>
      <c r="G3" s="14">
        <v>99</v>
      </c>
      <c r="H3" s="14">
        <v>89</v>
      </c>
      <c r="I3" s="14">
        <v>99</v>
      </c>
      <c r="J3" s="14">
        <v>98</v>
      </c>
      <c r="K3" s="14">
        <v>98</v>
      </c>
      <c r="L3" s="14">
        <v>99</v>
      </c>
      <c r="M3" s="304"/>
      <c r="N3" s="109">
        <v>493</v>
      </c>
      <c r="O3" s="109">
        <f>SUM(N3:N7)</f>
        <v>1990</v>
      </c>
    </row>
    <row r="4" spans="2:15">
      <c r="B4" s="17" t="s">
        <v>0</v>
      </c>
      <c r="C4" s="18" t="s">
        <v>164</v>
      </c>
      <c r="D4" s="19" t="s">
        <v>4</v>
      </c>
      <c r="E4" s="305" t="s">
        <v>7</v>
      </c>
      <c r="F4" s="18">
        <v>97</v>
      </c>
      <c r="G4" s="18">
        <v>98</v>
      </c>
      <c r="H4" s="18">
        <v>97</v>
      </c>
      <c r="I4" s="18">
        <v>98</v>
      </c>
      <c r="J4" s="18">
        <v>94</v>
      </c>
      <c r="K4" s="18"/>
      <c r="L4" s="18">
        <v>96</v>
      </c>
      <c r="M4" s="305"/>
      <c r="N4" s="110">
        <v>486</v>
      </c>
      <c r="O4" s="110"/>
    </row>
    <row r="5" spans="2:15">
      <c r="B5" s="17" t="s">
        <v>0</v>
      </c>
      <c r="C5" s="18" t="s">
        <v>31</v>
      </c>
      <c r="D5" s="19" t="s">
        <v>4</v>
      </c>
      <c r="E5" s="305" t="s">
        <v>7</v>
      </c>
      <c r="F5" s="18">
        <v>87</v>
      </c>
      <c r="G5" s="18">
        <v>91</v>
      </c>
      <c r="H5" s="18"/>
      <c r="I5" s="18">
        <v>95</v>
      </c>
      <c r="J5" s="18"/>
      <c r="K5" s="18"/>
      <c r="L5" s="18">
        <v>92</v>
      </c>
      <c r="M5" s="305"/>
      <c r="N5" s="110">
        <v>365</v>
      </c>
      <c r="O5" s="110"/>
    </row>
    <row r="6" spans="2:15">
      <c r="B6" s="17" t="s">
        <v>0</v>
      </c>
      <c r="C6" s="18" t="s">
        <v>33</v>
      </c>
      <c r="D6" s="19" t="s">
        <v>4</v>
      </c>
      <c r="E6" s="305" t="s">
        <v>7</v>
      </c>
      <c r="F6" s="18">
        <v>82</v>
      </c>
      <c r="G6" s="18">
        <v>89</v>
      </c>
      <c r="H6" s="18"/>
      <c r="I6" s="18">
        <v>87</v>
      </c>
      <c r="J6" s="18">
        <v>93</v>
      </c>
      <c r="K6" s="18"/>
      <c r="L6" s="18"/>
      <c r="M6" s="305"/>
      <c r="N6" s="110">
        <v>351</v>
      </c>
      <c r="O6" s="110"/>
    </row>
    <row r="7" spans="2:15">
      <c r="B7" s="21" t="s">
        <v>0</v>
      </c>
      <c r="C7" s="22" t="s">
        <v>163</v>
      </c>
      <c r="D7" s="23" t="s">
        <v>4</v>
      </c>
      <c r="E7" s="306" t="s">
        <v>137</v>
      </c>
      <c r="F7" s="22">
        <v>98</v>
      </c>
      <c r="G7" s="22"/>
      <c r="H7" s="22">
        <v>99</v>
      </c>
      <c r="I7" s="22"/>
      <c r="J7" s="22"/>
      <c r="K7" s="22"/>
      <c r="L7" s="22">
        <v>98</v>
      </c>
      <c r="M7" s="306"/>
      <c r="N7" s="111">
        <v>295</v>
      </c>
      <c r="O7" s="111"/>
    </row>
    <row r="8" spans="2:15">
      <c r="B8" s="25" t="s">
        <v>24</v>
      </c>
      <c r="C8" s="26" t="s">
        <v>233</v>
      </c>
      <c r="D8" s="27" t="s">
        <v>4</v>
      </c>
      <c r="E8" s="28" t="s">
        <v>26</v>
      </c>
      <c r="F8" s="173">
        <v>99</v>
      </c>
      <c r="G8" s="173">
        <v>99</v>
      </c>
      <c r="H8" s="173">
        <v>99</v>
      </c>
      <c r="I8" s="173">
        <v>99</v>
      </c>
      <c r="J8" s="173"/>
      <c r="K8" s="173">
        <v>99</v>
      </c>
      <c r="L8" s="173"/>
      <c r="M8" s="173"/>
      <c r="N8" s="130">
        <v>495</v>
      </c>
      <c r="O8" s="112">
        <f>SUM(N8:N12)</f>
        <v>2320</v>
      </c>
    </row>
    <row r="9" spans="2:15">
      <c r="B9" s="25" t="s">
        <v>24</v>
      </c>
      <c r="C9" s="26" t="s">
        <v>87</v>
      </c>
      <c r="D9" s="27" t="s">
        <v>4</v>
      </c>
      <c r="E9" s="28" t="s">
        <v>20</v>
      </c>
      <c r="F9" s="173">
        <v>97</v>
      </c>
      <c r="G9" s="173">
        <v>95</v>
      </c>
      <c r="H9" s="173"/>
      <c r="I9" s="173">
        <v>93</v>
      </c>
      <c r="J9" s="173">
        <v>97</v>
      </c>
      <c r="K9" s="173"/>
      <c r="L9" s="173">
        <v>97</v>
      </c>
      <c r="M9" s="173"/>
      <c r="N9" s="130">
        <v>479</v>
      </c>
      <c r="O9" s="112"/>
    </row>
    <row r="10" spans="2:15">
      <c r="B10" s="25" t="s">
        <v>24</v>
      </c>
      <c r="C10" s="26" t="s">
        <v>78</v>
      </c>
      <c r="D10" s="27" t="s">
        <v>4</v>
      </c>
      <c r="E10" s="28" t="s">
        <v>137</v>
      </c>
      <c r="F10" s="173">
        <v>95</v>
      </c>
      <c r="G10" s="173">
        <v>94</v>
      </c>
      <c r="H10" s="173"/>
      <c r="I10" s="173">
        <v>96</v>
      </c>
      <c r="J10" s="173"/>
      <c r="K10" s="173">
        <v>94</v>
      </c>
      <c r="L10" s="173">
        <v>99</v>
      </c>
      <c r="M10" s="173"/>
      <c r="N10" s="130">
        <v>478</v>
      </c>
      <c r="O10" s="112"/>
    </row>
    <row r="11" spans="2:15">
      <c r="B11" s="25" t="s">
        <v>24</v>
      </c>
      <c r="C11" s="26" t="s">
        <v>140</v>
      </c>
      <c r="D11" s="27" t="s">
        <v>4</v>
      </c>
      <c r="E11" s="28" t="s">
        <v>340</v>
      </c>
      <c r="F11" s="173"/>
      <c r="G11" s="173">
        <v>87</v>
      </c>
      <c r="H11" s="173">
        <v>85</v>
      </c>
      <c r="I11" s="173">
        <v>91</v>
      </c>
      <c r="J11" s="173"/>
      <c r="K11" s="173">
        <v>85</v>
      </c>
      <c r="L11" s="173">
        <v>96</v>
      </c>
      <c r="M11" s="173"/>
      <c r="N11" s="130">
        <v>444</v>
      </c>
      <c r="O11" s="112"/>
    </row>
    <row r="12" spans="2:15">
      <c r="B12" s="29" t="s">
        <v>24</v>
      </c>
      <c r="C12" s="30" t="s">
        <v>181</v>
      </c>
      <c r="D12" s="31" t="s">
        <v>4</v>
      </c>
      <c r="E12" s="32" t="s">
        <v>7</v>
      </c>
      <c r="F12" s="182">
        <v>84</v>
      </c>
      <c r="G12" s="183">
        <v>80</v>
      </c>
      <c r="H12" s="183">
        <v>91</v>
      </c>
      <c r="I12" s="183"/>
      <c r="J12" s="183"/>
      <c r="K12" s="183">
        <v>76</v>
      </c>
      <c r="L12" s="183">
        <v>93</v>
      </c>
      <c r="M12" s="183"/>
      <c r="N12" s="131">
        <v>424</v>
      </c>
      <c r="O12" s="113"/>
    </row>
    <row r="13" spans="2:15">
      <c r="B13" s="33" t="s">
        <v>43</v>
      </c>
      <c r="C13" s="34" t="s">
        <v>141</v>
      </c>
      <c r="D13" s="35" t="s">
        <v>4</v>
      </c>
      <c r="E13" s="36" t="s">
        <v>64</v>
      </c>
      <c r="F13" s="174">
        <v>93</v>
      </c>
      <c r="G13" s="174">
        <v>93</v>
      </c>
      <c r="H13" s="174">
        <v>95</v>
      </c>
      <c r="I13" s="174"/>
      <c r="J13" s="174"/>
      <c r="K13" s="174">
        <v>95</v>
      </c>
      <c r="L13" s="174">
        <v>97</v>
      </c>
      <c r="M13" s="174"/>
      <c r="N13" s="132">
        <v>473</v>
      </c>
      <c r="O13" s="114">
        <f>SUM(N13:N17)</f>
        <v>2252</v>
      </c>
    </row>
    <row r="14" spans="2:15">
      <c r="B14" s="33" t="s">
        <v>43</v>
      </c>
      <c r="C14" s="34" t="s">
        <v>28</v>
      </c>
      <c r="D14" s="35" t="s">
        <v>4</v>
      </c>
      <c r="E14" s="36" t="s">
        <v>18</v>
      </c>
      <c r="F14" s="174">
        <v>92</v>
      </c>
      <c r="G14" s="174">
        <v>96</v>
      </c>
      <c r="H14" s="174"/>
      <c r="I14" s="174">
        <v>96</v>
      </c>
      <c r="J14" s="174"/>
      <c r="K14" s="174">
        <v>90</v>
      </c>
      <c r="L14" s="174">
        <v>92</v>
      </c>
      <c r="M14" s="174"/>
      <c r="N14" s="132">
        <v>466</v>
      </c>
      <c r="O14" s="114"/>
    </row>
    <row r="15" spans="2:15">
      <c r="B15" s="33" t="s">
        <v>43</v>
      </c>
      <c r="C15" s="34" t="s">
        <v>57</v>
      </c>
      <c r="D15" s="35" t="s">
        <v>4</v>
      </c>
      <c r="E15" s="36" t="s">
        <v>18</v>
      </c>
      <c r="F15" s="174">
        <v>89</v>
      </c>
      <c r="G15" s="174"/>
      <c r="H15" s="174">
        <v>90</v>
      </c>
      <c r="I15" s="174">
        <v>92</v>
      </c>
      <c r="J15" s="174">
        <v>87</v>
      </c>
      <c r="K15" s="174">
        <v>85</v>
      </c>
      <c r="L15" s="174">
        <v>84</v>
      </c>
      <c r="M15" s="174"/>
      <c r="N15" s="132">
        <v>443</v>
      </c>
      <c r="O15" s="114"/>
    </row>
    <row r="16" spans="2:15">
      <c r="B16" s="33" t="s">
        <v>43</v>
      </c>
      <c r="C16" s="34" t="s">
        <v>103</v>
      </c>
      <c r="D16" s="35" t="s">
        <v>4</v>
      </c>
      <c r="E16" s="36" t="s">
        <v>35</v>
      </c>
      <c r="F16" s="174">
        <v>62</v>
      </c>
      <c r="G16" s="174">
        <v>84</v>
      </c>
      <c r="H16" s="174">
        <v>91</v>
      </c>
      <c r="I16" s="174">
        <v>88</v>
      </c>
      <c r="J16" s="174">
        <v>92</v>
      </c>
      <c r="K16" s="174">
        <v>75</v>
      </c>
      <c r="L16" s="174">
        <v>81</v>
      </c>
      <c r="M16" s="174"/>
      <c r="N16" s="132">
        <v>436</v>
      </c>
      <c r="O16" s="114"/>
    </row>
    <row r="17" spans="2:15">
      <c r="B17" s="37" t="s">
        <v>43</v>
      </c>
      <c r="C17" s="38" t="s">
        <v>394</v>
      </c>
      <c r="D17" s="39" t="s">
        <v>4</v>
      </c>
      <c r="E17" s="40" t="s">
        <v>39</v>
      </c>
      <c r="F17" s="184"/>
      <c r="G17" s="175">
        <v>87</v>
      </c>
      <c r="H17" s="175">
        <v>82</v>
      </c>
      <c r="I17" s="175">
        <v>86</v>
      </c>
      <c r="J17" s="175">
        <v>79</v>
      </c>
      <c r="K17" s="175">
        <v>83</v>
      </c>
      <c r="L17" s="175">
        <v>96</v>
      </c>
      <c r="M17" s="175"/>
      <c r="N17" s="133">
        <v>434</v>
      </c>
      <c r="O17" s="115"/>
    </row>
    <row r="18" spans="2:15">
      <c r="B18" s="41" t="s">
        <v>112</v>
      </c>
      <c r="C18" s="42" t="s">
        <v>66</v>
      </c>
      <c r="D18" s="43" t="s">
        <v>4</v>
      </c>
      <c r="E18" s="44" t="s">
        <v>19</v>
      </c>
      <c r="F18" s="179"/>
      <c r="G18" s="179"/>
      <c r="H18" s="179">
        <v>99</v>
      </c>
      <c r="I18" s="179">
        <v>99</v>
      </c>
      <c r="J18" s="179">
        <v>96</v>
      </c>
      <c r="K18" s="179">
        <v>98</v>
      </c>
      <c r="L18" s="179">
        <v>99</v>
      </c>
      <c r="M18" s="179"/>
      <c r="N18" s="134">
        <v>491</v>
      </c>
      <c r="O18" s="116">
        <f>SUM(N18:N22)</f>
        <v>1792</v>
      </c>
    </row>
    <row r="19" spans="2:15">
      <c r="B19" s="41" t="s">
        <v>112</v>
      </c>
      <c r="C19" s="42" t="s">
        <v>58</v>
      </c>
      <c r="D19" s="43" t="s">
        <v>4</v>
      </c>
      <c r="E19" s="44" t="s">
        <v>19</v>
      </c>
      <c r="F19" s="179">
        <v>98</v>
      </c>
      <c r="G19" s="179">
        <v>98</v>
      </c>
      <c r="H19" s="179">
        <v>96</v>
      </c>
      <c r="I19" s="179"/>
      <c r="J19" s="179"/>
      <c r="K19" s="179">
        <v>89</v>
      </c>
      <c r="L19" s="179">
        <v>96</v>
      </c>
      <c r="M19" s="179"/>
      <c r="N19" s="134">
        <v>477</v>
      </c>
      <c r="O19" s="116"/>
    </row>
    <row r="20" spans="2:15">
      <c r="B20" s="41" t="s">
        <v>112</v>
      </c>
      <c r="C20" s="42" t="s">
        <v>133</v>
      </c>
      <c r="D20" s="43" t="s">
        <v>4</v>
      </c>
      <c r="E20" s="44" t="s">
        <v>15</v>
      </c>
      <c r="F20" s="179"/>
      <c r="G20" s="179">
        <v>90</v>
      </c>
      <c r="H20" s="179">
        <v>98</v>
      </c>
      <c r="I20" s="179">
        <v>97</v>
      </c>
      <c r="J20" s="179"/>
      <c r="K20" s="179"/>
      <c r="L20" s="179"/>
      <c r="M20" s="179"/>
      <c r="N20" s="134">
        <v>285</v>
      </c>
      <c r="O20" s="116"/>
    </row>
    <row r="21" spans="2:15">
      <c r="B21" s="41" t="s">
        <v>112</v>
      </c>
      <c r="C21" s="42" t="s">
        <v>93</v>
      </c>
      <c r="D21" s="43" t="s">
        <v>4</v>
      </c>
      <c r="E21" s="44" t="s">
        <v>55</v>
      </c>
      <c r="F21" s="179">
        <v>91</v>
      </c>
      <c r="G21" s="179">
        <v>95</v>
      </c>
      <c r="H21" s="179"/>
      <c r="I21" s="179"/>
      <c r="J21" s="179"/>
      <c r="K21" s="179">
        <v>86</v>
      </c>
      <c r="L21" s="179"/>
      <c r="M21" s="179"/>
      <c r="N21" s="134">
        <v>272</v>
      </c>
      <c r="O21" s="116"/>
    </row>
    <row r="22" spans="2:15">
      <c r="B22" s="45" t="s">
        <v>112</v>
      </c>
      <c r="C22" s="42" t="s">
        <v>533</v>
      </c>
      <c r="D22" s="43" t="s">
        <v>4</v>
      </c>
      <c r="E22" s="44" t="s">
        <v>65</v>
      </c>
      <c r="F22" s="185"/>
      <c r="G22" s="186"/>
      <c r="H22" s="186"/>
      <c r="I22" s="186"/>
      <c r="J22" s="186">
        <v>95</v>
      </c>
      <c r="K22" s="186">
        <v>84</v>
      </c>
      <c r="L22" s="186">
        <v>88</v>
      </c>
      <c r="M22" s="179"/>
      <c r="N22" s="134">
        <v>267</v>
      </c>
      <c r="O22" s="116"/>
    </row>
    <row r="23" spans="2:15">
      <c r="B23" s="46" t="s">
        <v>111</v>
      </c>
      <c r="C23" s="47" t="s">
        <v>169</v>
      </c>
      <c r="D23" s="48" t="s">
        <v>4</v>
      </c>
      <c r="E23" s="49" t="s">
        <v>62</v>
      </c>
      <c r="F23" s="176">
        <v>98</v>
      </c>
      <c r="G23" s="176">
        <v>99</v>
      </c>
      <c r="H23" s="176">
        <v>99</v>
      </c>
      <c r="I23" s="176">
        <v>99</v>
      </c>
      <c r="J23" s="176"/>
      <c r="K23" s="176"/>
      <c r="L23" s="176"/>
      <c r="M23" s="187"/>
      <c r="N23" s="135">
        <v>395</v>
      </c>
      <c r="O23" s="117">
        <f>SUM(N23:N27)</f>
        <v>787</v>
      </c>
    </row>
    <row r="24" spans="2:15">
      <c r="B24" s="46" t="s">
        <v>111</v>
      </c>
      <c r="C24" s="50" t="s">
        <v>185</v>
      </c>
      <c r="D24" s="51" t="s">
        <v>4</v>
      </c>
      <c r="E24" s="52" t="s">
        <v>62</v>
      </c>
      <c r="F24" s="176">
        <v>99</v>
      </c>
      <c r="G24" s="176"/>
      <c r="H24" s="176"/>
      <c r="I24" s="176"/>
      <c r="J24" s="176"/>
      <c r="K24" s="176"/>
      <c r="L24" s="176"/>
      <c r="M24" s="176"/>
      <c r="N24" s="136">
        <v>99</v>
      </c>
      <c r="O24" s="118"/>
    </row>
    <row r="25" spans="2:15">
      <c r="B25" s="46" t="s">
        <v>111</v>
      </c>
      <c r="C25" s="50" t="s">
        <v>441</v>
      </c>
      <c r="D25" s="51" t="s">
        <v>4</v>
      </c>
      <c r="E25" s="52" t="s">
        <v>64</v>
      </c>
      <c r="F25" s="176"/>
      <c r="G25" s="176">
        <v>98</v>
      </c>
      <c r="H25" s="176"/>
      <c r="I25" s="176"/>
      <c r="J25" s="176"/>
      <c r="K25" s="176"/>
      <c r="L25" s="176"/>
      <c r="M25" s="176"/>
      <c r="N25" s="136">
        <v>98</v>
      </c>
      <c r="O25" s="118"/>
    </row>
    <row r="26" spans="2:15">
      <c r="B26" s="46" t="s">
        <v>111</v>
      </c>
      <c r="C26" s="50" t="s">
        <v>177</v>
      </c>
      <c r="D26" s="51" t="s">
        <v>4</v>
      </c>
      <c r="E26" s="52" t="s">
        <v>38</v>
      </c>
      <c r="F26" s="176"/>
      <c r="G26" s="176"/>
      <c r="H26" s="176"/>
      <c r="I26" s="176">
        <v>98</v>
      </c>
      <c r="J26" s="176"/>
      <c r="K26" s="176"/>
      <c r="L26" s="176"/>
      <c r="M26" s="176"/>
      <c r="N26" s="136">
        <v>98</v>
      </c>
      <c r="O26" s="118"/>
    </row>
    <row r="27" spans="2:15">
      <c r="B27" s="53" t="s">
        <v>111</v>
      </c>
      <c r="C27" s="50" t="s">
        <v>84</v>
      </c>
      <c r="D27" s="51" t="s">
        <v>4</v>
      </c>
      <c r="E27" s="52" t="s">
        <v>64</v>
      </c>
      <c r="F27" s="188">
        <v>97</v>
      </c>
      <c r="G27" s="189"/>
      <c r="H27" s="189"/>
      <c r="I27" s="189"/>
      <c r="J27" s="176"/>
      <c r="K27" s="176"/>
      <c r="L27" s="176"/>
      <c r="M27" s="176"/>
      <c r="N27" s="136">
        <v>97</v>
      </c>
      <c r="O27" s="118"/>
    </row>
    <row r="28" spans="2:15">
      <c r="B28" s="54" t="s">
        <v>74</v>
      </c>
      <c r="C28" s="55" t="s">
        <v>499</v>
      </c>
      <c r="D28" s="56" t="s">
        <v>4</v>
      </c>
      <c r="E28" s="56" t="s">
        <v>42</v>
      </c>
      <c r="F28" s="190"/>
      <c r="G28" s="191"/>
      <c r="H28" s="191"/>
      <c r="I28" s="191">
        <v>99</v>
      </c>
      <c r="J28" s="191"/>
      <c r="K28" s="191"/>
      <c r="L28" s="191"/>
      <c r="M28" s="191"/>
      <c r="N28" s="137">
        <v>99</v>
      </c>
      <c r="O28" s="119">
        <f>SUM(N28:N32)</f>
        <v>395</v>
      </c>
    </row>
    <row r="29" spans="2:15">
      <c r="B29" s="54" t="s">
        <v>74</v>
      </c>
      <c r="C29" s="57" t="s">
        <v>448</v>
      </c>
      <c r="D29" s="58" t="s">
        <v>4</v>
      </c>
      <c r="E29" s="58" t="s">
        <v>19</v>
      </c>
      <c r="F29" s="192"/>
      <c r="G29" s="193"/>
      <c r="H29" s="193">
        <v>99</v>
      </c>
      <c r="I29" s="193"/>
      <c r="J29" s="193"/>
      <c r="K29" s="193"/>
      <c r="L29" s="193"/>
      <c r="M29" s="193"/>
      <c r="N29" s="138">
        <v>99</v>
      </c>
      <c r="O29" s="120"/>
    </row>
    <row r="30" spans="2:15">
      <c r="B30" s="54" t="s">
        <v>74</v>
      </c>
      <c r="C30" s="57" t="s">
        <v>560</v>
      </c>
      <c r="D30" s="58" t="s">
        <v>4</v>
      </c>
      <c r="E30" s="58" t="s">
        <v>81</v>
      </c>
      <c r="F30" s="192"/>
      <c r="G30" s="193"/>
      <c r="H30" s="193"/>
      <c r="I30" s="193"/>
      <c r="J30" s="193"/>
      <c r="K30" s="193">
        <v>99</v>
      </c>
      <c r="L30" s="193"/>
      <c r="M30" s="193"/>
      <c r="N30" s="138">
        <v>99</v>
      </c>
      <c r="O30" s="120"/>
    </row>
    <row r="31" spans="2:15">
      <c r="B31" s="54" t="s">
        <v>74</v>
      </c>
      <c r="C31" s="57" t="s">
        <v>260</v>
      </c>
      <c r="D31" s="58" t="s">
        <v>4</v>
      </c>
      <c r="E31" s="58" t="s">
        <v>82</v>
      </c>
      <c r="F31" s="192"/>
      <c r="G31" s="193"/>
      <c r="H31" s="193"/>
      <c r="I31" s="193"/>
      <c r="J31" s="193"/>
      <c r="K31" s="193">
        <v>98</v>
      </c>
      <c r="L31" s="193"/>
      <c r="M31" s="193"/>
      <c r="N31" s="138">
        <v>98</v>
      </c>
      <c r="O31" s="120"/>
    </row>
    <row r="32" spans="2:15">
      <c r="B32" s="59" t="s">
        <v>74</v>
      </c>
      <c r="C32" s="60"/>
      <c r="D32" s="61"/>
      <c r="E32" s="61"/>
      <c r="F32" s="194"/>
      <c r="G32" s="195"/>
      <c r="H32" s="195"/>
      <c r="I32" s="195"/>
      <c r="J32" s="195"/>
      <c r="K32" s="195"/>
      <c r="L32" s="195"/>
      <c r="M32" s="195"/>
      <c r="N32" s="139"/>
      <c r="O32" s="121"/>
    </row>
    <row r="33" spans="2:15">
      <c r="B33" s="96" t="s">
        <v>79</v>
      </c>
      <c r="C33" s="97" t="s">
        <v>445</v>
      </c>
      <c r="D33" s="98" t="s">
        <v>4</v>
      </c>
      <c r="E33" s="99" t="s">
        <v>81</v>
      </c>
      <c r="F33" s="196"/>
      <c r="G33" s="196">
        <v>99</v>
      </c>
      <c r="H33" s="196"/>
      <c r="I33" s="196"/>
      <c r="J33" s="196"/>
      <c r="K33" s="196"/>
      <c r="L33" s="196"/>
      <c r="M33" s="196"/>
      <c r="N33" s="140">
        <v>99</v>
      </c>
      <c r="O33" s="122">
        <f>SUM(N33:N37)</f>
        <v>478</v>
      </c>
    </row>
    <row r="34" spans="2:15">
      <c r="B34" s="62" t="s">
        <v>79</v>
      </c>
      <c r="C34" s="63" t="s">
        <v>285</v>
      </c>
      <c r="D34" s="64" t="s">
        <v>4</v>
      </c>
      <c r="E34" s="65" t="s">
        <v>82</v>
      </c>
      <c r="F34" s="177">
        <v>97</v>
      </c>
      <c r="G34" s="177"/>
      <c r="H34" s="177"/>
      <c r="I34" s="177"/>
      <c r="J34" s="177"/>
      <c r="K34" s="177"/>
      <c r="L34" s="177"/>
      <c r="M34" s="177"/>
      <c r="N34" s="141">
        <v>97</v>
      </c>
      <c r="O34" s="123"/>
    </row>
    <row r="35" spans="2:15">
      <c r="B35" s="62" t="s">
        <v>79</v>
      </c>
      <c r="C35" s="63" t="s">
        <v>260</v>
      </c>
      <c r="D35" s="64" t="s">
        <v>4</v>
      </c>
      <c r="E35" s="65" t="s">
        <v>82</v>
      </c>
      <c r="F35" s="177">
        <v>95</v>
      </c>
      <c r="G35" s="177"/>
      <c r="H35" s="177"/>
      <c r="I35" s="177"/>
      <c r="J35" s="177"/>
      <c r="K35" s="177"/>
      <c r="L35" s="177"/>
      <c r="M35" s="177"/>
      <c r="N35" s="141">
        <v>95</v>
      </c>
      <c r="O35" s="123"/>
    </row>
    <row r="36" spans="2:15">
      <c r="B36" s="62" t="str">
        <f>B35</f>
        <v>Yellow</v>
      </c>
      <c r="C36" s="63" t="s">
        <v>288</v>
      </c>
      <c r="D36" s="64" t="s">
        <v>4</v>
      </c>
      <c r="E36" s="65" t="s">
        <v>81</v>
      </c>
      <c r="F36" s="177">
        <v>94</v>
      </c>
      <c r="G36" s="177"/>
      <c r="H36" s="177"/>
      <c r="I36" s="177"/>
      <c r="J36" s="177"/>
      <c r="K36" s="177"/>
      <c r="L36" s="177"/>
      <c r="M36" s="177"/>
      <c r="N36" s="141">
        <v>94</v>
      </c>
      <c r="O36" s="123"/>
    </row>
    <row r="37" spans="2:15" ht="15.75" thickBot="1">
      <c r="B37" s="66" t="str">
        <f>B36</f>
        <v>Yellow</v>
      </c>
      <c r="C37" s="67" t="s">
        <v>289</v>
      </c>
      <c r="D37" s="68" t="s">
        <v>4</v>
      </c>
      <c r="E37" s="69" t="s">
        <v>82</v>
      </c>
      <c r="F37" s="197">
        <v>93</v>
      </c>
      <c r="G37" s="198"/>
      <c r="H37" s="198"/>
      <c r="I37" s="198"/>
      <c r="J37" s="198"/>
      <c r="K37" s="198"/>
      <c r="L37" s="198"/>
      <c r="M37" s="198"/>
      <c r="N37" s="142">
        <v>93</v>
      </c>
      <c r="O37" s="124"/>
    </row>
    <row r="38" spans="2:15" ht="15.75" thickBot="1">
      <c r="B38" s="70"/>
      <c r="C38" s="71" t="s">
        <v>4</v>
      </c>
      <c r="D38" s="72"/>
      <c r="E38" s="73"/>
      <c r="F38" s="199"/>
      <c r="G38" s="200"/>
      <c r="H38" s="200"/>
      <c r="I38" s="200"/>
      <c r="J38" s="200"/>
      <c r="K38" s="200"/>
      <c r="L38" s="200"/>
      <c r="M38" s="200"/>
      <c r="N38" s="143">
        <f>SUM(N3:N37)</f>
        <v>10014</v>
      </c>
      <c r="O38" s="143">
        <f>SUM(O3:O37)</f>
        <v>10014</v>
      </c>
    </row>
    <row r="39" spans="2:15" ht="15.75" thickBot="1">
      <c r="F39" s="201"/>
      <c r="G39" s="201"/>
      <c r="H39" s="201"/>
      <c r="I39" s="201"/>
      <c r="J39" s="201"/>
      <c r="K39" s="201"/>
      <c r="L39" s="201"/>
      <c r="M39" s="201"/>
    </row>
    <row r="40" spans="2:15">
      <c r="B40" s="13" t="s">
        <v>0</v>
      </c>
      <c r="C40" s="14" t="s">
        <v>17</v>
      </c>
      <c r="D40" s="15" t="s">
        <v>8</v>
      </c>
      <c r="E40" s="16" t="s">
        <v>32</v>
      </c>
      <c r="F40" s="178">
        <v>81</v>
      </c>
      <c r="G40" s="178"/>
      <c r="H40" s="178"/>
      <c r="I40" s="178">
        <v>89</v>
      </c>
      <c r="J40" s="178"/>
      <c r="K40" s="178">
        <v>82</v>
      </c>
      <c r="L40" s="178">
        <v>86</v>
      </c>
      <c r="M40" s="178"/>
      <c r="N40" s="127">
        <v>338</v>
      </c>
      <c r="O40" s="109">
        <f>SUM(N40:N44)</f>
        <v>1334</v>
      </c>
    </row>
    <row r="41" spans="2:15">
      <c r="B41" s="17" t="s">
        <v>0</v>
      </c>
      <c r="C41" s="18" t="s">
        <v>342</v>
      </c>
      <c r="D41" s="19" t="s">
        <v>8</v>
      </c>
      <c r="E41" s="20" t="s">
        <v>6</v>
      </c>
      <c r="F41" s="172"/>
      <c r="G41" s="172">
        <v>93</v>
      </c>
      <c r="H41" s="172"/>
      <c r="I41" s="172">
        <v>91</v>
      </c>
      <c r="J41" s="172"/>
      <c r="K41" s="172">
        <v>97</v>
      </c>
      <c r="L41" s="172"/>
      <c r="M41" s="172"/>
      <c r="N41" s="128">
        <v>281</v>
      </c>
      <c r="O41" s="110"/>
    </row>
    <row r="42" spans="2:15">
      <c r="B42" s="17" t="s">
        <v>0</v>
      </c>
      <c r="C42" s="18" t="s">
        <v>350</v>
      </c>
      <c r="D42" s="19" t="s">
        <v>8</v>
      </c>
      <c r="E42" s="20" t="s">
        <v>20</v>
      </c>
      <c r="F42" s="172"/>
      <c r="G42" s="172">
        <v>90</v>
      </c>
      <c r="H42" s="172"/>
      <c r="I42" s="172"/>
      <c r="J42" s="172"/>
      <c r="K42" s="172">
        <v>89</v>
      </c>
      <c r="L42" s="172">
        <v>91</v>
      </c>
      <c r="M42" s="172"/>
      <c r="N42" s="128">
        <v>270</v>
      </c>
      <c r="O42" s="110"/>
    </row>
    <row r="43" spans="2:15">
      <c r="B43" s="17" t="s">
        <v>0</v>
      </c>
      <c r="C43" s="18" t="s">
        <v>270</v>
      </c>
      <c r="D43" s="19" t="s">
        <v>8</v>
      </c>
      <c r="E43" s="20" t="s">
        <v>5</v>
      </c>
      <c r="F43" s="172">
        <v>77</v>
      </c>
      <c r="G43" s="172">
        <v>87</v>
      </c>
      <c r="H43" s="172">
        <v>90</v>
      </c>
      <c r="I43" s="172"/>
      <c r="J43" s="172"/>
      <c r="K43" s="172"/>
      <c r="L43" s="172"/>
      <c r="M43" s="172"/>
      <c r="N43" s="128">
        <v>254</v>
      </c>
      <c r="O43" s="110"/>
    </row>
    <row r="44" spans="2:15">
      <c r="B44" s="21" t="s">
        <v>0</v>
      </c>
      <c r="C44" s="22" t="s">
        <v>470</v>
      </c>
      <c r="D44" s="23" t="s">
        <v>8</v>
      </c>
      <c r="E44" s="24" t="s">
        <v>13</v>
      </c>
      <c r="F44" s="180"/>
      <c r="G44" s="181"/>
      <c r="H44" s="181"/>
      <c r="I44" s="181">
        <v>96</v>
      </c>
      <c r="J44" s="181">
        <v>95</v>
      </c>
      <c r="K44" s="181"/>
      <c r="L44" s="181"/>
      <c r="M44" s="181"/>
      <c r="N44" s="129">
        <v>191</v>
      </c>
      <c r="O44" s="111"/>
    </row>
    <row r="45" spans="2:15">
      <c r="B45" s="25" t="s">
        <v>24</v>
      </c>
      <c r="C45" s="26" t="s">
        <v>266</v>
      </c>
      <c r="D45" s="27" t="s">
        <v>8</v>
      </c>
      <c r="E45" s="28" t="s">
        <v>122</v>
      </c>
      <c r="F45" s="173"/>
      <c r="G45" s="173"/>
      <c r="H45" s="173"/>
      <c r="I45" s="173">
        <v>85</v>
      </c>
      <c r="J45" s="173">
        <v>92</v>
      </c>
      <c r="K45" s="173">
        <v>81</v>
      </c>
      <c r="L45" s="173"/>
      <c r="M45" s="173"/>
      <c r="N45" s="130">
        <v>258</v>
      </c>
      <c r="O45" s="112">
        <f>SUM(N45:N49)</f>
        <v>854</v>
      </c>
    </row>
    <row r="46" spans="2:15">
      <c r="B46" s="25" t="s">
        <v>24</v>
      </c>
      <c r="C46" s="26" t="s">
        <v>382</v>
      </c>
      <c r="D46" s="27" t="s">
        <v>8</v>
      </c>
      <c r="E46" s="28" t="s">
        <v>18</v>
      </c>
      <c r="F46" s="173"/>
      <c r="G46" s="173"/>
      <c r="H46" s="173"/>
      <c r="I46" s="173"/>
      <c r="J46" s="173"/>
      <c r="K46" s="173">
        <v>82</v>
      </c>
      <c r="L46" s="173">
        <v>86</v>
      </c>
      <c r="M46" s="173"/>
      <c r="N46" s="130">
        <v>168</v>
      </c>
      <c r="O46" s="112"/>
    </row>
    <row r="47" spans="2:15">
      <c r="B47" s="25" t="s">
        <v>24</v>
      </c>
      <c r="C47" s="26" t="s">
        <v>485</v>
      </c>
      <c r="D47" s="27" t="s">
        <v>8</v>
      </c>
      <c r="E47" s="28" t="s">
        <v>23</v>
      </c>
      <c r="F47" s="173"/>
      <c r="G47" s="173"/>
      <c r="H47" s="173"/>
      <c r="I47" s="173">
        <v>84</v>
      </c>
      <c r="J47" s="173"/>
      <c r="K47" s="173"/>
      <c r="L47" s="173">
        <v>82</v>
      </c>
      <c r="M47" s="173"/>
      <c r="N47" s="130">
        <v>166</v>
      </c>
      <c r="O47" s="112"/>
    </row>
    <row r="48" spans="2:15">
      <c r="B48" s="25" t="s">
        <v>24</v>
      </c>
      <c r="C48" s="26" t="s">
        <v>374</v>
      </c>
      <c r="D48" s="27" t="s">
        <v>8</v>
      </c>
      <c r="E48" s="28" t="s">
        <v>32</v>
      </c>
      <c r="F48" s="173"/>
      <c r="G48" s="173">
        <v>74</v>
      </c>
      <c r="H48" s="173">
        <v>89</v>
      </c>
      <c r="I48" s="173"/>
      <c r="J48" s="173"/>
      <c r="K48" s="173"/>
      <c r="L48" s="173"/>
      <c r="M48" s="173"/>
      <c r="N48" s="130">
        <v>163</v>
      </c>
      <c r="O48" s="112"/>
    </row>
    <row r="49" spans="2:15">
      <c r="B49" s="29" t="s">
        <v>24</v>
      </c>
      <c r="C49" s="30" t="s">
        <v>507</v>
      </c>
      <c r="D49" s="31" t="s">
        <v>8</v>
      </c>
      <c r="E49" s="74" t="s">
        <v>22</v>
      </c>
      <c r="F49" s="182"/>
      <c r="G49" s="183"/>
      <c r="H49" s="183"/>
      <c r="I49" s="183"/>
      <c r="J49" s="183">
        <v>99</v>
      </c>
      <c r="K49" s="183"/>
      <c r="L49" s="183"/>
      <c r="M49" s="183"/>
      <c r="N49" s="131">
        <v>99</v>
      </c>
      <c r="O49" s="113"/>
    </row>
    <row r="50" spans="2:15">
      <c r="B50" s="33" t="s">
        <v>43</v>
      </c>
      <c r="C50" s="34" t="s">
        <v>439</v>
      </c>
      <c r="D50" s="35" t="s">
        <v>8</v>
      </c>
      <c r="E50" s="36" t="s">
        <v>38</v>
      </c>
      <c r="F50" s="174"/>
      <c r="G50" s="174"/>
      <c r="H50" s="174">
        <v>92</v>
      </c>
      <c r="I50" s="174">
        <v>97</v>
      </c>
      <c r="J50" s="174">
        <v>78</v>
      </c>
      <c r="K50" s="174">
        <v>78</v>
      </c>
      <c r="L50" s="174">
        <v>86</v>
      </c>
      <c r="M50" s="174"/>
      <c r="N50" s="132">
        <v>431</v>
      </c>
      <c r="O50" s="114">
        <f>SUM(N50:N54)</f>
        <v>1583</v>
      </c>
    </row>
    <row r="51" spans="2:15">
      <c r="B51" s="33" t="s">
        <v>43</v>
      </c>
      <c r="C51" s="34" t="s">
        <v>415</v>
      </c>
      <c r="D51" s="35" t="s">
        <v>8</v>
      </c>
      <c r="E51" s="36" t="s">
        <v>38</v>
      </c>
      <c r="F51" s="174"/>
      <c r="G51" s="174">
        <v>71</v>
      </c>
      <c r="H51" s="174"/>
      <c r="I51" s="174">
        <v>83</v>
      </c>
      <c r="J51" s="174">
        <v>77</v>
      </c>
      <c r="K51" s="174">
        <v>82</v>
      </c>
      <c r="L51" s="174"/>
      <c r="M51" s="174"/>
      <c r="N51" s="132">
        <v>313</v>
      </c>
      <c r="O51" s="114"/>
    </row>
    <row r="52" spans="2:15">
      <c r="B52" s="33" t="s">
        <v>43</v>
      </c>
      <c r="C52" s="34" t="s">
        <v>452</v>
      </c>
      <c r="D52" s="35" t="s">
        <v>8</v>
      </c>
      <c r="E52" s="36" t="s">
        <v>62</v>
      </c>
      <c r="F52" s="174"/>
      <c r="G52" s="174"/>
      <c r="H52" s="174">
        <v>97</v>
      </c>
      <c r="I52" s="174"/>
      <c r="J52" s="174"/>
      <c r="K52" s="174">
        <v>97</v>
      </c>
      <c r="L52" s="174">
        <v>99</v>
      </c>
      <c r="M52" s="174"/>
      <c r="N52" s="132">
        <v>293</v>
      </c>
      <c r="O52" s="114"/>
    </row>
    <row r="53" spans="2:15">
      <c r="B53" s="33" t="s">
        <v>43</v>
      </c>
      <c r="C53" s="34" t="s">
        <v>385</v>
      </c>
      <c r="D53" s="35" t="s">
        <v>8</v>
      </c>
      <c r="E53" s="36" t="s">
        <v>18</v>
      </c>
      <c r="F53" s="174"/>
      <c r="G53" s="174">
        <v>95</v>
      </c>
      <c r="H53" s="174"/>
      <c r="I53" s="174"/>
      <c r="J53" s="174"/>
      <c r="K53" s="174">
        <v>92</v>
      </c>
      <c r="L53" s="174">
        <v>90</v>
      </c>
      <c r="M53" s="174"/>
      <c r="N53" s="132">
        <v>277</v>
      </c>
      <c r="O53" s="114"/>
    </row>
    <row r="54" spans="2:15">
      <c r="B54" s="37" t="s">
        <v>43</v>
      </c>
      <c r="C54" s="38" t="s">
        <v>44</v>
      </c>
      <c r="D54" s="39" t="s">
        <v>8</v>
      </c>
      <c r="E54" s="40" t="s">
        <v>46</v>
      </c>
      <c r="F54" s="184">
        <v>98</v>
      </c>
      <c r="G54" s="175"/>
      <c r="H54" s="175"/>
      <c r="I54" s="175"/>
      <c r="J54" s="175"/>
      <c r="K54" s="175">
        <v>91</v>
      </c>
      <c r="L54" s="175">
        <v>80</v>
      </c>
      <c r="M54" s="175"/>
      <c r="N54" s="133">
        <v>269</v>
      </c>
      <c r="O54" s="115"/>
    </row>
    <row r="55" spans="2:15">
      <c r="B55" s="41" t="s">
        <v>112</v>
      </c>
      <c r="C55" s="42" t="s">
        <v>53</v>
      </c>
      <c r="D55" s="43" t="s">
        <v>8</v>
      </c>
      <c r="E55" s="44" t="s">
        <v>42</v>
      </c>
      <c r="F55" s="179">
        <v>96</v>
      </c>
      <c r="G55" s="179">
        <v>92</v>
      </c>
      <c r="H55" s="179"/>
      <c r="I55" s="179">
        <v>98</v>
      </c>
      <c r="J55" s="179"/>
      <c r="K55" s="179">
        <v>96</v>
      </c>
      <c r="L55" s="179">
        <v>98</v>
      </c>
      <c r="M55" s="179"/>
      <c r="N55" s="134">
        <v>480</v>
      </c>
      <c r="O55" s="116">
        <f>SUM(N55:N59)</f>
        <v>2010</v>
      </c>
    </row>
    <row r="56" spans="2:15">
      <c r="B56" s="41" t="s">
        <v>112</v>
      </c>
      <c r="C56" s="42" t="s">
        <v>180</v>
      </c>
      <c r="D56" s="43" t="s">
        <v>8</v>
      </c>
      <c r="E56" s="44" t="s">
        <v>46</v>
      </c>
      <c r="F56" s="179">
        <v>76</v>
      </c>
      <c r="G56" s="179">
        <v>83</v>
      </c>
      <c r="H56" s="179">
        <v>94</v>
      </c>
      <c r="I56" s="179"/>
      <c r="J56" s="179"/>
      <c r="K56" s="179">
        <v>95</v>
      </c>
      <c r="L56" s="179">
        <v>91</v>
      </c>
      <c r="M56" s="179"/>
      <c r="N56" s="134">
        <v>439</v>
      </c>
      <c r="O56" s="116"/>
    </row>
    <row r="57" spans="2:15">
      <c r="B57" s="41" t="s">
        <v>112</v>
      </c>
      <c r="C57" s="42" t="s">
        <v>438</v>
      </c>
      <c r="D57" s="43" t="s">
        <v>8</v>
      </c>
      <c r="E57" s="44" t="s">
        <v>104</v>
      </c>
      <c r="F57" s="179"/>
      <c r="G57" s="179">
        <v>87</v>
      </c>
      <c r="H57" s="179"/>
      <c r="I57" s="179">
        <v>90</v>
      </c>
      <c r="J57" s="179">
        <v>93</v>
      </c>
      <c r="K57" s="179">
        <v>76</v>
      </c>
      <c r="L57" s="179">
        <v>86</v>
      </c>
      <c r="M57" s="179"/>
      <c r="N57" s="134">
        <v>432</v>
      </c>
      <c r="O57" s="116"/>
    </row>
    <row r="58" spans="2:15">
      <c r="B58" s="41" t="s">
        <v>112</v>
      </c>
      <c r="C58" s="42" t="s">
        <v>96</v>
      </c>
      <c r="D58" s="43" t="s">
        <v>8</v>
      </c>
      <c r="E58" s="44" t="s">
        <v>65</v>
      </c>
      <c r="F58" s="179">
        <v>99</v>
      </c>
      <c r="G58" s="179">
        <v>88</v>
      </c>
      <c r="H58" s="179"/>
      <c r="I58" s="179"/>
      <c r="J58" s="179"/>
      <c r="K58" s="179">
        <v>94</v>
      </c>
      <c r="L58" s="179">
        <v>92</v>
      </c>
      <c r="M58" s="179"/>
      <c r="N58" s="134">
        <v>373</v>
      </c>
      <c r="O58" s="116"/>
    </row>
    <row r="59" spans="2:15">
      <c r="B59" s="45" t="s">
        <v>112</v>
      </c>
      <c r="C59" s="75" t="s">
        <v>432</v>
      </c>
      <c r="D59" s="76" t="s">
        <v>8</v>
      </c>
      <c r="E59" s="77" t="s">
        <v>42</v>
      </c>
      <c r="F59" s="185"/>
      <c r="G59" s="186">
        <v>97</v>
      </c>
      <c r="H59" s="186"/>
      <c r="I59" s="186"/>
      <c r="J59" s="186"/>
      <c r="K59" s="186">
        <v>92</v>
      </c>
      <c r="L59" s="186">
        <v>97</v>
      </c>
      <c r="M59" s="186"/>
      <c r="N59" s="146">
        <v>286</v>
      </c>
      <c r="O59" s="144"/>
    </row>
    <row r="60" spans="2:15">
      <c r="B60" s="46" t="s">
        <v>111</v>
      </c>
      <c r="C60" s="50" t="s">
        <v>442</v>
      </c>
      <c r="D60" s="51" t="s">
        <v>8</v>
      </c>
      <c r="E60" s="52" t="s">
        <v>71</v>
      </c>
      <c r="F60" s="176"/>
      <c r="G60" s="176"/>
      <c r="H60" s="176"/>
      <c r="I60" s="176"/>
      <c r="J60" s="176">
        <v>99</v>
      </c>
      <c r="K60" s="176">
        <v>99</v>
      </c>
      <c r="L60" s="176">
        <v>99</v>
      </c>
      <c r="M60" s="176"/>
      <c r="N60" s="136">
        <v>297</v>
      </c>
      <c r="O60" s="118">
        <f>SUM(N60:N64)</f>
        <v>394</v>
      </c>
    </row>
    <row r="61" spans="2:15">
      <c r="B61" s="46" t="s">
        <v>111</v>
      </c>
      <c r="C61" s="50" t="s">
        <v>300</v>
      </c>
      <c r="D61" s="51" t="s">
        <v>8</v>
      </c>
      <c r="E61" s="52" t="s">
        <v>19</v>
      </c>
      <c r="F61" s="176"/>
      <c r="G61" s="176"/>
      <c r="H61" s="176"/>
      <c r="I61" s="176"/>
      <c r="J61" s="176"/>
      <c r="K61" s="176">
        <v>97</v>
      </c>
      <c r="L61" s="176"/>
      <c r="M61" s="176"/>
      <c r="N61" s="136">
        <v>97</v>
      </c>
      <c r="O61" s="118"/>
    </row>
    <row r="62" spans="2:15">
      <c r="B62" s="46" t="s">
        <v>111</v>
      </c>
      <c r="C62" s="50"/>
      <c r="D62" s="51"/>
      <c r="E62" s="52"/>
      <c r="F62" s="176"/>
      <c r="G62" s="176"/>
      <c r="H62" s="176"/>
      <c r="I62" s="176"/>
      <c r="J62" s="176"/>
      <c r="K62" s="176"/>
      <c r="L62" s="176"/>
      <c r="M62" s="176"/>
      <c r="N62" s="136"/>
      <c r="O62" s="118"/>
    </row>
    <row r="63" spans="2:15">
      <c r="B63" s="46" t="s">
        <v>111</v>
      </c>
      <c r="C63" s="50"/>
      <c r="D63" s="51"/>
      <c r="E63" s="52"/>
      <c r="F63" s="176"/>
      <c r="G63" s="176"/>
      <c r="H63" s="176"/>
      <c r="I63" s="176"/>
      <c r="J63" s="176"/>
      <c r="K63" s="176"/>
      <c r="L63" s="176"/>
      <c r="M63" s="176"/>
      <c r="N63" s="136"/>
      <c r="O63" s="118"/>
    </row>
    <row r="64" spans="2:15">
      <c r="B64" s="53" t="s">
        <v>111</v>
      </c>
      <c r="C64" s="78"/>
      <c r="D64" s="79"/>
      <c r="E64" s="80"/>
      <c r="F64" s="188"/>
      <c r="G64" s="189"/>
      <c r="H64" s="189"/>
      <c r="I64" s="189"/>
      <c r="J64" s="189"/>
      <c r="K64" s="189"/>
      <c r="L64" s="189"/>
      <c r="M64" s="189"/>
      <c r="N64" s="147"/>
      <c r="O64" s="145"/>
    </row>
    <row r="65" spans="2:15">
      <c r="B65" s="54" t="s">
        <v>74</v>
      </c>
      <c r="C65" s="57" t="s">
        <v>443</v>
      </c>
      <c r="D65" s="58" t="s">
        <v>8</v>
      </c>
      <c r="E65" s="81" t="s">
        <v>71</v>
      </c>
      <c r="F65" s="190"/>
      <c r="G65" s="191">
        <v>98</v>
      </c>
      <c r="H65" s="191">
        <v>98</v>
      </c>
      <c r="I65" s="191"/>
      <c r="J65" s="193">
        <v>99</v>
      </c>
      <c r="K65" s="193"/>
      <c r="L65" s="193"/>
      <c r="M65" s="193"/>
      <c r="N65" s="138">
        <v>295</v>
      </c>
      <c r="O65" s="120">
        <f>SUM(N65:N69)</f>
        <v>492</v>
      </c>
    </row>
    <row r="66" spans="2:15">
      <c r="B66" s="54" t="s">
        <v>74</v>
      </c>
      <c r="C66" s="57" t="s">
        <v>442</v>
      </c>
      <c r="D66" s="58" t="s">
        <v>8</v>
      </c>
      <c r="E66" s="81" t="s">
        <v>71</v>
      </c>
      <c r="F66" s="192"/>
      <c r="G66" s="193">
        <v>99</v>
      </c>
      <c r="H66" s="193"/>
      <c r="I66" s="193"/>
      <c r="J66" s="193"/>
      <c r="K66" s="193"/>
      <c r="L66" s="193"/>
      <c r="M66" s="193"/>
      <c r="N66" s="138">
        <v>99</v>
      </c>
      <c r="O66" s="120"/>
    </row>
    <row r="67" spans="2:15">
      <c r="B67" s="54" t="s">
        <v>74</v>
      </c>
      <c r="C67" s="57" t="s">
        <v>541</v>
      </c>
      <c r="D67" s="58" t="s">
        <v>8</v>
      </c>
      <c r="E67" s="81" t="s">
        <v>23</v>
      </c>
      <c r="F67" s="192"/>
      <c r="G67" s="193"/>
      <c r="H67" s="193"/>
      <c r="I67" s="193"/>
      <c r="J67" s="193">
        <v>98</v>
      </c>
      <c r="K67" s="193"/>
      <c r="L67" s="193"/>
      <c r="M67" s="193"/>
      <c r="N67" s="138">
        <v>98</v>
      </c>
      <c r="O67" s="120"/>
    </row>
    <row r="68" spans="2:15">
      <c r="B68" s="54" t="s">
        <v>74</v>
      </c>
      <c r="C68" s="57"/>
      <c r="D68" s="58"/>
      <c r="E68" s="81"/>
      <c r="F68" s="192"/>
      <c r="G68" s="193"/>
      <c r="H68" s="193"/>
      <c r="I68" s="193"/>
      <c r="J68" s="193"/>
      <c r="K68" s="193"/>
      <c r="L68" s="193"/>
      <c r="M68" s="193"/>
      <c r="N68" s="138"/>
      <c r="O68" s="120"/>
    </row>
    <row r="69" spans="2:15">
      <c r="B69" s="59" t="s">
        <v>74</v>
      </c>
      <c r="C69" s="60"/>
      <c r="D69" s="61"/>
      <c r="E69" s="82"/>
      <c r="F69" s="194"/>
      <c r="G69" s="195"/>
      <c r="H69" s="195"/>
      <c r="I69" s="195"/>
      <c r="J69" s="195"/>
      <c r="K69" s="195"/>
      <c r="L69" s="195"/>
      <c r="M69" s="195"/>
      <c r="N69" s="139"/>
      <c r="O69" s="121"/>
    </row>
    <row r="70" spans="2:15">
      <c r="B70" s="96" t="s">
        <v>79</v>
      </c>
      <c r="C70" s="97" t="s">
        <v>539</v>
      </c>
      <c r="D70" s="98" t="s">
        <v>8</v>
      </c>
      <c r="E70" s="99" t="s">
        <v>542</v>
      </c>
      <c r="F70" s="196"/>
      <c r="G70" s="196"/>
      <c r="H70" s="196"/>
      <c r="I70" s="196"/>
      <c r="J70" s="196">
        <v>99</v>
      </c>
      <c r="K70" s="196"/>
      <c r="L70" s="196"/>
      <c r="M70" s="196"/>
      <c r="N70" s="140">
        <v>99</v>
      </c>
      <c r="O70" s="122">
        <f>SUM(N70:N74)</f>
        <v>393</v>
      </c>
    </row>
    <row r="71" spans="2:15">
      <c r="B71" s="62" t="s">
        <v>79</v>
      </c>
      <c r="C71" s="63" t="s">
        <v>267</v>
      </c>
      <c r="D71" s="64" t="s">
        <v>8</v>
      </c>
      <c r="E71" s="65" t="s">
        <v>13</v>
      </c>
      <c r="F71" s="177">
        <v>99</v>
      </c>
      <c r="G71" s="177"/>
      <c r="H71" s="177"/>
      <c r="I71" s="177"/>
      <c r="J71" s="177"/>
      <c r="K71" s="177"/>
      <c r="L71" s="177"/>
      <c r="M71" s="177"/>
      <c r="N71" s="141">
        <v>99</v>
      </c>
      <c r="O71" s="123"/>
    </row>
    <row r="72" spans="2:15">
      <c r="B72" s="62" t="s">
        <v>79</v>
      </c>
      <c r="C72" s="63" t="s">
        <v>543</v>
      </c>
      <c r="D72" s="64" t="s">
        <v>8</v>
      </c>
      <c r="E72" s="65" t="s">
        <v>281</v>
      </c>
      <c r="F72" s="177"/>
      <c r="G72" s="177"/>
      <c r="H72" s="177"/>
      <c r="I72" s="177"/>
      <c r="J72" s="177">
        <v>98</v>
      </c>
      <c r="K72" s="177"/>
      <c r="L72" s="177"/>
      <c r="M72" s="177"/>
      <c r="N72" s="141">
        <v>98</v>
      </c>
      <c r="O72" s="123"/>
    </row>
    <row r="73" spans="2:15">
      <c r="B73" s="62" t="s">
        <v>79</v>
      </c>
      <c r="C73" s="63" t="s">
        <v>540</v>
      </c>
      <c r="D73" s="64" t="s">
        <v>8</v>
      </c>
      <c r="E73" s="65" t="s">
        <v>81</v>
      </c>
      <c r="F73" s="177"/>
      <c r="G73" s="177"/>
      <c r="H73" s="177"/>
      <c r="I73" s="177"/>
      <c r="J73" s="177">
        <v>97</v>
      </c>
      <c r="K73" s="177"/>
      <c r="L73" s="177"/>
      <c r="M73" s="177"/>
      <c r="N73" s="141">
        <v>97</v>
      </c>
      <c r="O73" s="123"/>
    </row>
    <row r="74" spans="2:15" ht="15.75" thickBot="1">
      <c r="B74" s="66" t="s">
        <v>79</v>
      </c>
      <c r="C74" s="67"/>
      <c r="D74" s="68"/>
      <c r="E74" s="69"/>
      <c r="F74" s="197"/>
      <c r="G74" s="198"/>
      <c r="H74" s="198"/>
      <c r="I74" s="198"/>
      <c r="J74" s="198"/>
      <c r="K74" s="198"/>
      <c r="L74" s="198"/>
      <c r="M74" s="198"/>
      <c r="N74" s="142"/>
      <c r="O74" s="124"/>
    </row>
    <row r="75" spans="2:15" ht="15.75" thickBot="1">
      <c r="B75" s="70"/>
      <c r="C75" s="71" t="s">
        <v>8</v>
      </c>
      <c r="D75" s="72"/>
      <c r="E75" s="73"/>
      <c r="F75" s="200"/>
      <c r="G75" s="200"/>
      <c r="H75" s="200"/>
      <c r="I75" s="200"/>
      <c r="J75" s="200"/>
      <c r="K75" s="200"/>
      <c r="L75" s="200"/>
      <c r="M75" s="200"/>
      <c r="N75" s="143">
        <f>SUM(N40:N74)</f>
        <v>7060</v>
      </c>
      <c r="O75" s="125"/>
    </row>
    <row r="76" spans="2:15" ht="15.75" thickBot="1">
      <c r="B76" s="83"/>
      <c r="C76" s="83"/>
      <c r="D76" s="84"/>
      <c r="E76" s="84"/>
      <c r="F76" s="202"/>
      <c r="G76" s="202"/>
      <c r="H76" s="202"/>
      <c r="I76" s="202"/>
      <c r="J76" s="202"/>
      <c r="K76" s="202"/>
      <c r="L76" s="202"/>
      <c r="M76" s="202"/>
      <c r="N76" s="83"/>
      <c r="O76" s="83"/>
    </row>
    <row r="77" spans="2:15">
      <c r="B77" s="13" t="s">
        <v>0</v>
      </c>
      <c r="C77" s="14" t="s">
        <v>14</v>
      </c>
      <c r="D77" s="15" t="s">
        <v>10</v>
      </c>
      <c r="E77" s="16" t="s">
        <v>19</v>
      </c>
      <c r="F77" s="178">
        <v>85</v>
      </c>
      <c r="G77" s="178"/>
      <c r="H77" s="178"/>
      <c r="I77" s="178">
        <v>94</v>
      </c>
      <c r="J77" s="178">
        <v>96</v>
      </c>
      <c r="K77" s="178">
        <v>91</v>
      </c>
      <c r="L77" s="178">
        <v>93</v>
      </c>
      <c r="M77" s="178"/>
      <c r="N77" s="127">
        <v>459</v>
      </c>
      <c r="O77" s="109">
        <f>SUM(N77:N81)</f>
        <v>1858</v>
      </c>
    </row>
    <row r="78" spans="2:15">
      <c r="B78" s="17" t="s">
        <v>0</v>
      </c>
      <c r="C78" s="18" t="s">
        <v>121</v>
      </c>
      <c r="D78" s="19" t="s">
        <v>10</v>
      </c>
      <c r="E78" s="20" t="s">
        <v>18</v>
      </c>
      <c r="F78" s="203">
        <v>89</v>
      </c>
      <c r="G78" s="172"/>
      <c r="H78" s="172">
        <v>92</v>
      </c>
      <c r="I78" s="172">
        <v>93</v>
      </c>
      <c r="J78" s="172"/>
      <c r="K78" s="172">
        <v>94</v>
      </c>
      <c r="L78" s="172">
        <v>89</v>
      </c>
      <c r="M78" s="172"/>
      <c r="N78" s="128">
        <v>457</v>
      </c>
      <c r="O78" s="110"/>
    </row>
    <row r="79" spans="2:15">
      <c r="B79" s="17" t="s">
        <v>0</v>
      </c>
      <c r="C79" s="18" t="s">
        <v>165</v>
      </c>
      <c r="D79" s="19" t="s">
        <v>10</v>
      </c>
      <c r="E79" s="20" t="s">
        <v>5</v>
      </c>
      <c r="F79" s="172">
        <v>91</v>
      </c>
      <c r="G79" s="172">
        <v>94</v>
      </c>
      <c r="H79" s="172"/>
      <c r="I79" s="172"/>
      <c r="J79" s="172"/>
      <c r="K79" s="172">
        <v>88</v>
      </c>
      <c r="L79" s="172">
        <v>90</v>
      </c>
      <c r="M79" s="172"/>
      <c r="N79" s="128">
        <v>363</v>
      </c>
      <c r="O79" s="110"/>
    </row>
    <row r="80" spans="2:15">
      <c r="B80" s="17" t="s">
        <v>0</v>
      </c>
      <c r="C80" s="18" t="s">
        <v>168</v>
      </c>
      <c r="D80" s="19" t="s">
        <v>10</v>
      </c>
      <c r="E80" s="20" t="s">
        <v>26</v>
      </c>
      <c r="F80" s="172"/>
      <c r="G80" s="172"/>
      <c r="H80" s="172">
        <v>98</v>
      </c>
      <c r="I80" s="172"/>
      <c r="J80" s="172"/>
      <c r="K80" s="172">
        <v>99</v>
      </c>
      <c r="L80" s="172">
        <v>97</v>
      </c>
      <c r="M80" s="172"/>
      <c r="N80" s="128">
        <v>294</v>
      </c>
      <c r="O80" s="110"/>
    </row>
    <row r="81" spans="2:15">
      <c r="B81" s="21" t="s">
        <v>0</v>
      </c>
      <c r="C81" s="22" t="s">
        <v>335</v>
      </c>
      <c r="D81" s="23" t="s">
        <v>10</v>
      </c>
      <c r="E81" s="24" t="s">
        <v>22</v>
      </c>
      <c r="F81" s="180"/>
      <c r="G81" s="181">
        <v>96</v>
      </c>
      <c r="H81" s="181"/>
      <c r="I81" s="181"/>
      <c r="J81" s="181"/>
      <c r="K81" s="181">
        <v>95</v>
      </c>
      <c r="L81" s="181">
        <v>94</v>
      </c>
      <c r="M81" s="181"/>
      <c r="N81" s="129">
        <v>285</v>
      </c>
      <c r="O81" s="111"/>
    </row>
    <row r="82" spans="2:15">
      <c r="B82" s="25" t="s">
        <v>24</v>
      </c>
      <c r="C82" s="26" t="s">
        <v>235</v>
      </c>
      <c r="D82" s="27" t="s">
        <v>10</v>
      </c>
      <c r="E82" s="28" t="s">
        <v>13</v>
      </c>
      <c r="F82" s="173">
        <v>96</v>
      </c>
      <c r="G82" s="173">
        <v>90</v>
      </c>
      <c r="H82" s="173">
        <v>95</v>
      </c>
      <c r="I82" s="173">
        <v>90</v>
      </c>
      <c r="J82" s="173">
        <v>90</v>
      </c>
      <c r="K82" s="173">
        <v>87</v>
      </c>
      <c r="L82" s="173">
        <v>91</v>
      </c>
      <c r="M82" s="173"/>
      <c r="N82" s="130">
        <v>462</v>
      </c>
      <c r="O82" s="112">
        <f>SUM(N82:N86)</f>
        <v>1592</v>
      </c>
    </row>
    <row r="83" spans="2:15">
      <c r="B83" s="25" t="s">
        <v>24</v>
      </c>
      <c r="C83" s="26" t="s">
        <v>123</v>
      </c>
      <c r="D83" s="27" t="s">
        <v>10</v>
      </c>
      <c r="E83" s="28" t="s">
        <v>23</v>
      </c>
      <c r="F83" s="173">
        <v>86</v>
      </c>
      <c r="G83" s="173">
        <v>82</v>
      </c>
      <c r="H83" s="173">
        <v>88</v>
      </c>
      <c r="I83" s="173"/>
      <c r="J83" s="173"/>
      <c r="K83" s="173">
        <v>89</v>
      </c>
      <c r="L83" s="173"/>
      <c r="M83" s="173"/>
      <c r="N83" s="130">
        <v>345</v>
      </c>
      <c r="O83" s="112"/>
    </row>
    <row r="84" spans="2:15">
      <c r="B84" s="25" t="s">
        <v>24</v>
      </c>
      <c r="C84" s="26" t="s">
        <v>102</v>
      </c>
      <c r="D84" s="27" t="s">
        <v>10</v>
      </c>
      <c r="E84" s="28" t="s">
        <v>19</v>
      </c>
      <c r="F84" s="173">
        <v>93</v>
      </c>
      <c r="G84" s="173">
        <v>84</v>
      </c>
      <c r="H84" s="173"/>
      <c r="I84" s="173"/>
      <c r="J84" s="173"/>
      <c r="K84" s="173"/>
      <c r="L84" s="173">
        <v>90</v>
      </c>
      <c r="M84" s="173"/>
      <c r="N84" s="130">
        <v>267</v>
      </c>
      <c r="O84" s="112"/>
    </row>
    <row r="85" spans="2:15">
      <c r="B85" s="25" t="s">
        <v>24</v>
      </c>
      <c r="C85" s="26" t="s">
        <v>90</v>
      </c>
      <c r="D85" s="27" t="s">
        <v>10</v>
      </c>
      <c r="E85" s="28" t="s">
        <v>32</v>
      </c>
      <c r="F85" s="173">
        <v>89</v>
      </c>
      <c r="G85" s="173">
        <v>81</v>
      </c>
      <c r="H85" s="173"/>
      <c r="I85" s="173"/>
      <c r="J85" s="173"/>
      <c r="K85" s="173"/>
      <c r="L85" s="173">
        <v>89</v>
      </c>
      <c r="M85" s="173"/>
      <c r="N85" s="130">
        <v>259</v>
      </c>
      <c r="O85" s="112"/>
    </row>
    <row r="86" spans="2:15">
      <c r="B86" s="29" t="s">
        <v>24</v>
      </c>
      <c r="C86" s="30" t="s">
        <v>365</v>
      </c>
      <c r="D86" s="31" t="s">
        <v>10</v>
      </c>
      <c r="E86" s="74" t="s">
        <v>20</v>
      </c>
      <c r="F86" s="182"/>
      <c r="G86" s="183">
        <v>88</v>
      </c>
      <c r="H86" s="183"/>
      <c r="I86" s="183">
        <v>80</v>
      </c>
      <c r="J86" s="183"/>
      <c r="K86" s="183">
        <v>91</v>
      </c>
      <c r="L86" s="183"/>
      <c r="M86" s="183"/>
      <c r="N86" s="131">
        <v>259</v>
      </c>
      <c r="O86" s="113"/>
    </row>
    <row r="87" spans="2:15">
      <c r="B87" s="33" t="s">
        <v>43</v>
      </c>
      <c r="C87" s="34" t="s">
        <v>95</v>
      </c>
      <c r="D87" s="35" t="s">
        <v>10</v>
      </c>
      <c r="E87" s="36" t="s">
        <v>32</v>
      </c>
      <c r="F87" s="174">
        <v>65</v>
      </c>
      <c r="G87" s="174">
        <v>70</v>
      </c>
      <c r="H87" s="174"/>
      <c r="I87" s="174">
        <v>80</v>
      </c>
      <c r="J87" s="174"/>
      <c r="K87" s="174">
        <v>70</v>
      </c>
      <c r="L87" s="174"/>
      <c r="M87" s="174"/>
      <c r="N87" s="132">
        <v>285</v>
      </c>
      <c r="O87" s="114">
        <f>SUM(N87:N91)</f>
        <v>1392</v>
      </c>
    </row>
    <row r="88" spans="2:15">
      <c r="B88" s="33" t="s">
        <v>43</v>
      </c>
      <c r="C88" s="34" t="s">
        <v>34</v>
      </c>
      <c r="D88" s="35" t="s">
        <v>10</v>
      </c>
      <c r="E88" s="36" t="s">
        <v>42</v>
      </c>
      <c r="F88" s="174">
        <v>99</v>
      </c>
      <c r="G88" s="174"/>
      <c r="H88" s="174"/>
      <c r="I88" s="174"/>
      <c r="J88" s="174"/>
      <c r="K88" s="174">
        <v>94</v>
      </c>
      <c r="L88" s="174">
        <v>91</v>
      </c>
      <c r="M88" s="174"/>
      <c r="N88" s="132">
        <v>284</v>
      </c>
      <c r="O88" s="114"/>
    </row>
    <row r="89" spans="2:15">
      <c r="B89" s="33" t="s">
        <v>43</v>
      </c>
      <c r="C89" s="34" t="s">
        <v>41</v>
      </c>
      <c r="D89" s="35" t="s">
        <v>10</v>
      </c>
      <c r="E89" s="36" t="s">
        <v>65</v>
      </c>
      <c r="F89" s="174">
        <v>69</v>
      </c>
      <c r="G89" s="174">
        <v>72</v>
      </c>
      <c r="H89" s="174"/>
      <c r="I89" s="174">
        <v>76</v>
      </c>
      <c r="J89" s="174"/>
      <c r="K89" s="174">
        <v>63</v>
      </c>
      <c r="L89" s="174"/>
      <c r="M89" s="174"/>
      <c r="N89" s="132">
        <v>280</v>
      </c>
      <c r="O89" s="114"/>
    </row>
    <row r="90" spans="2:15">
      <c r="B90" s="33" t="s">
        <v>43</v>
      </c>
      <c r="C90" s="34" t="s">
        <v>92</v>
      </c>
      <c r="D90" s="35" t="s">
        <v>10</v>
      </c>
      <c r="E90" s="36" t="s">
        <v>55</v>
      </c>
      <c r="F90" s="174">
        <v>60</v>
      </c>
      <c r="G90" s="174"/>
      <c r="H90" s="174"/>
      <c r="I90" s="174">
        <v>75</v>
      </c>
      <c r="J90" s="174"/>
      <c r="K90" s="174">
        <v>67</v>
      </c>
      <c r="L90" s="174">
        <v>75</v>
      </c>
      <c r="M90" s="174"/>
      <c r="N90" s="132">
        <v>277</v>
      </c>
      <c r="O90" s="114"/>
    </row>
    <row r="91" spans="2:15">
      <c r="B91" s="37" t="s">
        <v>43</v>
      </c>
      <c r="C91" s="38" t="s">
        <v>388</v>
      </c>
      <c r="D91" s="39" t="s">
        <v>10</v>
      </c>
      <c r="E91" s="40" t="s">
        <v>55</v>
      </c>
      <c r="F91" s="184"/>
      <c r="G91" s="175">
        <v>92</v>
      </c>
      <c r="H91" s="175"/>
      <c r="I91" s="175">
        <v>81</v>
      </c>
      <c r="J91" s="175"/>
      <c r="K91" s="175"/>
      <c r="L91" s="175">
        <v>93</v>
      </c>
      <c r="M91" s="175"/>
      <c r="N91" s="133">
        <v>266</v>
      </c>
      <c r="O91" s="115"/>
    </row>
    <row r="92" spans="2:15">
      <c r="B92" s="41" t="s">
        <v>112</v>
      </c>
      <c r="C92" s="42" t="s">
        <v>97</v>
      </c>
      <c r="D92" s="43" t="s">
        <v>10</v>
      </c>
      <c r="E92" s="44" t="s">
        <v>65</v>
      </c>
      <c r="F92" s="179">
        <v>90</v>
      </c>
      <c r="G92" s="179">
        <v>85</v>
      </c>
      <c r="H92" s="179"/>
      <c r="I92" s="179">
        <v>94</v>
      </c>
      <c r="J92" s="179"/>
      <c r="K92" s="179">
        <v>82</v>
      </c>
      <c r="L92" s="179"/>
      <c r="M92" s="179"/>
      <c r="N92" s="134">
        <v>351</v>
      </c>
      <c r="O92" s="116">
        <f>SUM(N92:N96)</f>
        <v>1143</v>
      </c>
    </row>
    <row r="93" spans="2:15">
      <c r="B93" s="41" t="s">
        <v>112</v>
      </c>
      <c r="C93" s="42" t="s">
        <v>99</v>
      </c>
      <c r="D93" s="43" t="s">
        <v>10</v>
      </c>
      <c r="E93" s="44" t="s">
        <v>104</v>
      </c>
      <c r="F93" s="179">
        <v>74</v>
      </c>
      <c r="G93" s="179"/>
      <c r="H93" s="179"/>
      <c r="I93" s="179">
        <v>87</v>
      </c>
      <c r="J93" s="179"/>
      <c r="K93" s="179">
        <v>78</v>
      </c>
      <c r="L93" s="179"/>
      <c r="M93" s="179"/>
      <c r="N93" s="134">
        <v>239</v>
      </c>
      <c r="O93" s="116"/>
    </row>
    <row r="94" spans="2:15">
      <c r="B94" s="41" t="s">
        <v>112</v>
      </c>
      <c r="C94" s="42" t="s">
        <v>54</v>
      </c>
      <c r="D94" s="43" t="s">
        <v>10</v>
      </c>
      <c r="E94" s="44" t="s">
        <v>104</v>
      </c>
      <c r="F94" s="179">
        <v>97</v>
      </c>
      <c r="G94" s="179"/>
      <c r="H94" s="179"/>
      <c r="I94" s="179"/>
      <c r="J94" s="179"/>
      <c r="K94" s="179"/>
      <c r="L94" s="179">
        <v>95</v>
      </c>
      <c r="M94" s="179"/>
      <c r="N94" s="134">
        <v>192</v>
      </c>
      <c r="O94" s="116"/>
    </row>
    <row r="95" spans="2:15">
      <c r="B95" s="41" t="s">
        <v>112</v>
      </c>
      <c r="C95" s="42" t="s">
        <v>433</v>
      </c>
      <c r="D95" s="43" t="s">
        <v>10</v>
      </c>
      <c r="E95" s="44" t="s">
        <v>65</v>
      </c>
      <c r="F95" s="179"/>
      <c r="G95" s="179">
        <v>96</v>
      </c>
      <c r="H95" s="179"/>
      <c r="I95" s="179"/>
      <c r="J95" s="179"/>
      <c r="K95" s="179">
        <v>91</v>
      </c>
      <c r="L95" s="179"/>
      <c r="M95" s="179"/>
      <c r="N95" s="134">
        <v>187</v>
      </c>
      <c r="O95" s="116"/>
    </row>
    <row r="96" spans="2:15">
      <c r="B96" s="45" t="s">
        <v>112</v>
      </c>
      <c r="C96" s="75" t="s">
        <v>98</v>
      </c>
      <c r="D96" s="76" t="s">
        <v>10</v>
      </c>
      <c r="E96" s="77" t="s">
        <v>104</v>
      </c>
      <c r="F96" s="185">
        <v>83</v>
      </c>
      <c r="G96" s="186"/>
      <c r="H96" s="186"/>
      <c r="I96" s="186">
        <v>91</v>
      </c>
      <c r="J96" s="186"/>
      <c r="K96" s="186"/>
      <c r="L96" s="186"/>
      <c r="M96" s="186"/>
      <c r="N96" s="146">
        <v>174</v>
      </c>
      <c r="O96" s="144"/>
    </row>
    <row r="97" spans="2:15">
      <c r="B97" s="46" t="s">
        <v>111</v>
      </c>
      <c r="C97" s="50" t="s">
        <v>561</v>
      </c>
      <c r="D97" s="51" t="s">
        <v>10</v>
      </c>
      <c r="E97" s="52" t="s">
        <v>64</v>
      </c>
      <c r="F97" s="176"/>
      <c r="G97" s="176"/>
      <c r="H97" s="176"/>
      <c r="I97" s="176"/>
      <c r="J97" s="176"/>
      <c r="K97" s="176">
        <v>98</v>
      </c>
      <c r="L97" s="176"/>
      <c r="M97" s="176"/>
      <c r="N97" s="136">
        <v>98</v>
      </c>
      <c r="O97" s="118">
        <f>SUM(N97:N101)</f>
        <v>98</v>
      </c>
    </row>
    <row r="98" spans="2:15">
      <c r="B98" s="46" t="s">
        <v>111</v>
      </c>
      <c r="C98" s="50"/>
      <c r="D98" s="51"/>
      <c r="E98" s="52"/>
      <c r="F98" s="176"/>
      <c r="G98" s="176"/>
      <c r="H98" s="176"/>
      <c r="I98" s="176"/>
      <c r="J98" s="176"/>
      <c r="K98" s="176"/>
      <c r="L98" s="176"/>
      <c r="M98" s="176"/>
      <c r="N98" s="136"/>
      <c r="O98" s="118"/>
    </row>
    <row r="99" spans="2:15">
      <c r="B99" s="46" t="s">
        <v>111</v>
      </c>
      <c r="C99" s="50"/>
      <c r="D99" s="51"/>
      <c r="E99" s="52"/>
      <c r="F99" s="176"/>
      <c r="G99" s="176"/>
      <c r="H99" s="176"/>
      <c r="I99" s="176"/>
      <c r="J99" s="176"/>
      <c r="K99" s="176"/>
      <c r="L99" s="176"/>
      <c r="M99" s="176"/>
      <c r="N99" s="136"/>
      <c r="O99" s="118"/>
    </row>
    <row r="100" spans="2:15">
      <c r="B100" s="46" t="s">
        <v>111</v>
      </c>
      <c r="C100" s="50"/>
      <c r="D100" s="51"/>
      <c r="E100" s="52"/>
      <c r="F100" s="176"/>
      <c r="G100" s="176"/>
      <c r="H100" s="176"/>
      <c r="I100" s="176"/>
      <c r="J100" s="176"/>
      <c r="K100" s="176"/>
      <c r="L100" s="176"/>
      <c r="M100" s="176"/>
      <c r="N100" s="136"/>
      <c r="O100" s="118"/>
    </row>
    <row r="101" spans="2:15">
      <c r="B101" s="46" t="s">
        <v>111</v>
      </c>
      <c r="C101" s="50"/>
      <c r="D101" s="51"/>
      <c r="E101" s="52"/>
      <c r="F101" s="176"/>
      <c r="G101" s="176"/>
      <c r="H101" s="176"/>
      <c r="I101" s="176"/>
      <c r="J101" s="176"/>
      <c r="K101" s="176"/>
      <c r="L101" s="176"/>
      <c r="M101" s="176"/>
      <c r="N101" s="136"/>
      <c r="O101" s="118"/>
    </row>
    <row r="102" spans="2:15">
      <c r="B102" s="85" t="s">
        <v>74</v>
      </c>
      <c r="C102" s="55" t="s">
        <v>444</v>
      </c>
      <c r="D102" s="56" t="s">
        <v>10</v>
      </c>
      <c r="E102" s="86" t="s">
        <v>18</v>
      </c>
      <c r="F102" s="190"/>
      <c r="G102" s="191">
        <v>97</v>
      </c>
      <c r="H102" s="191"/>
      <c r="I102" s="191"/>
      <c r="J102" s="191"/>
      <c r="K102" s="191"/>
      <c r="L102" s="191"/>
      <c r="M102" s="191"/>
      <c r="N102" s="137">
        <v>97</v>
      </c>
      <c r="O102" s="119">
        <f>SUM(N102:N106)</f>
        <v>97</v>
      </c>
    </row>
    <row r="103" spans="2:15">
      <c r="B103" s="54" t="s">
        <v>74</v>
      </c>
      <c r="C103" s="57"/>
      <c r="D103" s="58"/>
      <c r="E103" s="81"/>
      <c r="F103" s="192"/>
      <c r="G103" s="193"/>
      <c r="H103" s="193"/>
      <c r="I103" s="193"/>
      <c r="J103" s="193"/>
      <c r="K103" s="193"/>
      <c r="L103" s="193"/>
      <c r="M103" s="193"/>
      <c r="N103" s="138"/>
      <c r="O103" s="120"/>
    </row>
    <row r="104" spans="2:15">
      <c r="B104" s="54" t="s">
        <v>74</v>
      </c>
      <c r="C104" s="57"/>
      <c r="D104" s="58"/>
      <c r="E104" s="81"/>
      <c r="F104" s="192"/>
      <c r="G104" s="193"/>
      <c r="H104" s="193"/>
      <c r="I104" s="193"/>
      <c r="J104" s="193"/>
      <c r="K104" s="193"/>
      <c r="L104" s="193"/>
      <c r="M104" s="193"/>
      <c r="N104" s="138"/>
      <c r="O104" s="120"/>
    </row>
    <row r="105" spans="2:15" ht="16.5" customHeight="1">
      <c r="B105" s="54" t="str">
        <f>B104</f>
        <v>Orange</v>
      </c>
      <c r="C105" s="57"/>
      <c r="D105" s="58"/>
      <c r="E105" s="81"/>
      <c r="F105" s="192"/>
      <c r="G105" s="193"/>
      <c r="H105" s="193"/>
      <c r="I105" s="193"/>
      <c r="J105" s="193"/>
      <c r="K105" s="193"/>
      <c r="L105" s="193"/>
      <c r="M105" s="193"/>
      <c r="N105" s="138"/>
      <c r="O105" s="120"/>
    </row>
    <row r="106" spans="2:15">
      <c r="B106" s="59" t="str">
        <f>B105</f>
        <v>Orange</v>
      </c>
      <c r="C106" s="60"/>
      <c r="D106" s="61"/>
      <c r="E106" s="82"/>
      <c r="F106" s="194"/>
      <c r="G106" s="195"/>
      <c r="H106" s="195"/>
      <c r="I106" s="195"/>
      <c r="J106" s="195"/>
      <c r="K106" s="195"/>
      <c r="L106" s="195"/>
      <c r="M106" s="195"/>
      <c r="N106" s="139"/>
      <c r="O106" s="121"/>
    </row>
    <row r="107" spans="2:15">
      <c r="B107" s="96" t="s">
        <v>79</v>
      </c>
      <c r="C107" s="97" t="s">
        <v>284</v>
      </c>
      <c r="D107" s="98" t="s">
        <v>10</v>
      </c>
      <c r="E107" s="99" t="s">
        <v>81</v>
      </c>
      <c r="F107" s="196">
        <v>98</v>
      </c>
      <c r="G107" s="196"/>
      <c r="H107" s="196"/>
      <c r="I107" s="196"/>
      <c r="J107" s="196"/>
      <c r="K107" s="196"/>
      <c r="L107" s="196"/>
      <c r="M107" s="196"/>
      <c r="N107" s="140">
        <v>98</v>
      </c>
      <c r="O107" s="122">
        <f>SUM(N107:N111)</f>
        <v>194</v>
      </c>
    </row>
    <row r="108" spans="2:15">
      <c r="B108" s="62" t="s">
        <v>79</v>
      </c>
      <c r="C108" s="63" t="s">
        <v>286</v>
      </c>
      <c r="D108" s="64" t="s">
        <v>10</v>
      </c>
      <c r="E108" s="65" t="s">
        <v>81</v>
      </c>
      <c r="F108" s="177">
        <v>96</v>
      </c>
      <c r="G108" s="177"/>
      <c r="H108" s="177"/>
      <c r="I108" s="177"/>
      <c r="J108" s="177"/>
      <c r="K108" s="177"/>
      <c r="L108" s="177"/>
      <c r="M108" s="177"/>
      <c r="N108" s="141">
        <v>96</v>
      </c>
      <c r="O108" s="123"/>
    </row>
    <row r="109" spans="2:15">
      <c r="B109" s="62" t="s">
        <v>79</v>
      </c>
      <c r="C109" s="63"/>
      <c r="D109" s="64"/>
      <c r="E109" s="65"/>
      <c r="F109" s="177"/>
      <c r="G109" s="177"/>
      <c r="H109" s="177"/>
      <c r="I109" s="177"/>
      <c r="J109" s="177"/>
      <c r="K109" s="177"/>
      <c r="L109" s="177"/>
      <c r="M109" s="177"/>
      <c r="N109" s="141"/>
      <c r="O109" s="123"/>
    </row>
    <row r="110" spans="2:15">
      <c r="B110" s="62" t="str">
        <f>B109</f>
        <v>Yellow</v>
      </c>
      <c r="C110" s="63"/>
      <c r="D110" s="64"/>
      <c r="E110" s="65"/>
      <c r="F110" s="177"/>
      <c r="G110" s="177"/>
      <c r="H110" s="177"/>
      <c r="I110" s="177"/>
      <c r="J110" s="177"/>
      <c r="K110" s="177"/>
      <c r="L110" s="177"/>
      <c r="M110" s="177"/>
      <c r="N110" s="141"/>
      <c r="O110" s="123"/>
    </row>
    <row r="111" spans="2:15" ht="15.75" thickBot="1">
      <c r="B111" s="66" t="s">
        <v>79</v>
      </c>
      <c r="C111" s="67"/>
      <c r="D111" s="68"/>
      <c r="E111" s="69"/>
      <c r="F111" s="197"/>
      <c r="G111" s="198"/>
      <c r="H111" s="198"/>
      <c r="I111" s="198"/>
      <c r="J111" s="198"/>
      <c r="K111" s="198"/>
      <c r="L111" s="198"/>
      <c r="M111" s="198"/>
      <c r="N111" s="142"/>
      <c r="O111" s="124"/>
    </row>
    <row r="112" spans="2:15" ht="15.75" thickBot="1">
      <c r="B112" s="70"/>
      <c r="C112" s="71" t="s">
        <v>10</v>
      </c>
      <c r="D112" s="72"/>
      <c r="E112" s="73"/>
      <c r="F112" s="200"/>
      <c r="G112" s="200"/>
      <c r="H112" s="200"/>
      <c r="I112" s="200"/>
      <c r="J112" s="200"/>
      <c r="K112" s="200"/>
      <c r="L112" s="200"/>
      <c r="M112" s="200"/>
      <c r="N112" s="143">
        <f>SUM(N77:N111)</f>
        <v>6374</v>
      </c>
      <c r="O112" s="125"/>
    </row>
    <row r="113" spans="2:15">
      <c r="B113" s="13" t="s">
        <v>0</v>
      </c>
      <c r="C113" s="14" t="s">
        <v>183</v>
      </c>
      <c r="D113" s="15" t="s">
        <v>11</v>
      </c>
      <c r="E113" s="16" t="s">
        <v>18</v>
      </c>
      <c r="F113" s="178">
        <v>96</v>
      </c>
      <c r="G113" s="178"/>
      <c r="H113" s="178">
        <v>94</v>
      </c>
      <c r="I113" s="178"/>
      <c r="J113" s="178"/>
      <c r="K113" s="178"/>
      <c r="L113" s="178"/>
      <c r="M113" s="178"/>
      <c r="N113" s="127">
        <v>190</v>
      </c>
      <c r="O113" s="109">
        <f>SUM(N113:N117)</f>
        <v>375</v>
      </c>
    </row>
    <row r="114" spans="2:15">
      <c r="B114" s="17" t="s">
        <v>0</v>
      </c>
      <c r="C114" s="18" t="s">
        <v>313</v>
      </c>
      <c r="D114" s="19" t="s">
        <v>11</v>
      </c>
      <c r="E114" s="20" t="s">
        <v>5</v>
      </c>
      <c r="F114" s="172">
        <v>99</v>
      </c>
      <c r="G114" s="172"/>
      <c r="H114" s="172"/>
      <c r="I114" s="172"/>
      <c r="J114" s="172"/>
      <c r="K114" s="172"/>
      <c r="L114" s="172"/>
      <c r="M114" s="172"/>
      <c r="N114" s="128">
        <v>99</v>
      </c>
      <c r="O114" s="110"/>
    </row>
    <row r="115" spans="2:15">
      <c r="B115" s="17" t="s">
        <v>0</v>
      </c>
      <c r="C115" s="18" t="s">
        <v>316</v>
      </c>
      <c r="D115" s="19" t="s">
        <v>11</v>
      </c>
      <c r="E115" s="20" t="s">
        <v>5</v>
      </c>
      <c r="F115" s="172">
        <v>86</v>
      </c>
      <c r="G115" s="172"/>
      <c r="H115" s="172"/>
      <c r="I115" s="172"/>
      <c r="J115" s="172"/>
      <c r="K115" s="172"/>
      <c r="L115" s="172"/>
      <c r="M115" s="172"/>
      <c r="N115" s="128">
        <v>86</v>
      </c>
      <c r="O115" s="110"/>
    </row>
    <row r="116" spans="2:15" ht="17.25" customHeight="1">
      <c r="B116" s="17" t="s">
        <v>0</v>
      </c>
      <c r="C116" s="18"/>
      <c r="D116" s="19"/>
      <c r="E116" s="20"/>
      <c r="F116" s="172"/>
      <c r="G116" s="172"/>
      <c r="H116" s="172"/>
      <c r="I116" s="172"/>
      <c r="J116" s="172"/>
      <c r="K116" s="172"/>
      <c r="L116" s="172"/>
      <c r="M116" s="172"/>
      <c r="N116" s="128"/>
      <c r="O116" s="110"/>
    </row>
    <row r="117" spans="2:15">
      <c r="B117" s="21" t="s">
        <v>0</v>
      </c>
      <c r="C117" s="22"/>
      <c r="D117" s="23"/>
      <c r="E117" s="24"/>
      <c r="F117" s="180"/>
      <c r="G117" s="181"/>
      <c r="H117" s="181"/>
      <c r="I117" s="181"/>
      <c r="J117" s="181"/>
      <c r="K117" s="181"/>
      <c r="L117" s="181"/>
      <c r="M117" s="181"/>
      <c r="N117" s="129"/>
      <c r="O117" s="111"/>
    </row>
    <row r="118" spans="2:15">
      <c r="B118" s="87" t="s">
        <v>24</v>
      </c>
      <c r="C118" s="88" t="s">
        <v>183</v>
      </c>
      <c r="D118" s="89" t="s">
        <v>11</v>
      </c>
      <c r="E118" s="90" t="s">
        <v>18</v>
      </c>
      <c r="F118" s="204"/>
      <c r="G118" s="204"/>
      <c r="H118" s="204"/>
      <c r="I118" s="204"/>
      <c r="J118" s="204"/>
      <c r="K118" s="204">
        <v>98</v>
      </c>
      <c r="L118" s="204"/>
      <c r="M118" s="204"/>
      <c r="N118" s="151">
        <v>98</v>
      </c>
      <c r="O118" s="148">
        <f>SUM(N118:N122)</f>
        <v>98</v>
      </c>
    </row>
    <row r="119" spans="2:15" ht="17.25" customHeight="1">
      <c r="B119" s="25" t="s">
        <v>24</v>
      </c>
      <c r="C119" s="26"/>
      <c r="D119" s="27"/>
      <c r="E119" s="28"/>
      <c r="F119" s="173"/>
      <c r="G119" s="173"/>
      <c r="H119" s="173"/>
      <c r="I119" s="173"/>
      <c r="J119" s="173"/>
      <c r="K119" s="173"/>
      <c r="L119" s="173"/>
      <c r="M119" s="173"/>
      <c r="N119" s="130"/>
      <c r="O119" s="112"/>
    </row>
    <row r="120" spans="2:15" ht="15.75" customHeight="1">
      <c r="B120" s="25" t="s">
        <v>24</v>
      </c>
      <c r="C120" s="26"/>
      <c r="D120" s="27"/>
      <c r="E120" s="28"/>
      <c r="F120" s="173"/>
      <c r="G120" s="173"/>
      <c r="H120" s="173"/>
      <c r="I120" s="173"/>
      <c r="J120" s="173"/>
      <c r="K120" s="173"/>
      <c r="L120" s="173"/>
      <c r="M120" s="173"/>
      <c r="N120" s="130"/>
      <c r="O120" s="112"/>
    </row>
    <row r="121" spans="2:15">
      <c r="B121" s="25" t="s">
        <v>24</v>
      </c>
      <c r="C121" s="26"/>
      <c r="D121" s="27"/>
      <c r="E121" s="28"/>
      <c r="F121" s="173"/>
      <c r="G121" s="173"/>
      <c r="H121" s="173"/>
      <c r="I121" s="173"/>
      <c r="J121" s="173"/>
      <c r="K121" s="173"/>
      <c r="L121" s="173"/>
      <c r="M121" s="173"/>
      <c r="N121" s="130"/>
      <c r="O121" s="112"/>
    </row>
    <row r="122" spans="2:15">
      <c r="B122" s="29" t="s">
        <v>24</v>
      </c>
      <c r="C122" s="30"/>
      <c r="D122" s="31"/>
      <c r="E122" s="74"/>
      <c r="F122" s="182"/>
      <c r="G122" s="183"/>
      <c r="H122" s="183"/>
      <c r="I122" s="183"/>
      <c r="J122" s="183"/>
      <c r="K122" s="183"/>
      <c r="L122" s="183"/>
      <c r="M122" s="183"/>
      <c r="N122" s="131"/>
      <c r="O122" s="113"/>
    </row>
    <row r="123" spans="2:15">
      <c r="B123" s="91" t="s">
        <v>43</v>
      </c>
      <c r="C123" s="92" t="s">
        <v>48</v>
      </c>
      <c r="D123" s="93" t="s">
        <v>11</v>
      </c>
      <c r="E123" s="94" t="s">
        <v>35</v>
      </c>
      <c r="F123" s="205"/>
      <c r="G123" s="205"/>
      <c r="H123" s="205"/>
      <c r="I123" s="205"/>
      <c r="J123" s="205">
        <v>89</v>
      </c>
      <c r="K123" s="205"/>
      <c r="L123" s="205">
        <v>98</v>
      </c>
      <c r="M123" s="205"/>
      <c r="N123" s="152">
        <v>187</v>
      </c>
      <c r="O123" s="149">
        <f>SUM(N123:N127)</f>
        <v>604</v>
      </c>
    </row>
    <row r="124" spans="2:15">
      <c r="B124" s="33" t="s">
        <v>43</v>
      </c>
      <c r="C124" s="34" t="s">
        <v>166</v>
      </c>
      <c r="D124" s="35" t="s">
        <v>11</v>
      </c>
      <c r="E124" s="36" t="s">
        <v>18</v>
      </c>
      <c r="F124" s="174">
        <v>79</v>
      </c>
      <c r="G124" s="174"/>
      <c r="H124" s="174"/>
      <c r="I124" s="174">
        <v>89</v>
      </c>
      <c r="J124" s="174"/>
      <c r="K124" s="174"/>
      <c r="L124" s="174"/>
      <c r="M124" s="174"/>
      <c r="N124" s="307">
        <v>168</v>
      </c>
      <c r="O124" s="114"/>
    </row>
    <row r="125" spans="2:15">
      <c r="B125" s="33" t="s">
        <v>43</v>
      </c>
      <c r="C125" s="34" t="s">
        <v>167</v>
      </c>
      <c r="D125" s="35" t="s">
        <v>11</v>
      </c>
      <c r="E125" s="36" t="s">
        <v>15</v>
      </c>
      <c r="F125" s="174">
        <v>75</v>
      </c>
      <c r="G125" s="174"/>
      <c r="H125" s="174"/>
      <c r="I125" s="174">
        <v>79</v>
      </c>
      <c r="J125" s="174"/>
      <c r="K125" s="174"/>
      <c r="L125" s="174"/>
      <c r="M125" s="174"/>
      <c r="N125" s="307">
        <v>154</v>
      </c>
      <c r="O125" s="114"/>
    </row>
    <row r="126" spans="2:15">
      <c r="B126" s="33" t="s">
        <v>43</v>
      </c>
      <c r="C126" s="34" t="s">
        <v>511</v>
      </c>
      <c r="D126" s="35" t="s">
        <v>11</v>
      </c>
      <c r="E126" s="36" t="s">
        <v>18</v>
      </c>
      <c r="F126" s="174"/>
      <c r="G126" s="174"/>
      <c r="H126" s="174"/>
      <c r="I126" s="174"/>
      <c r="J126" s="174">
        <v>95</v>
      </c>
      <c r="K126" s="174"/>
      <c r="L126" s="174"/>
      <c r="M126" s="174"/>
      <c r="N126" s="132">
        <v>95</v>
      </c>
      <c r="O126" s="114"/>
    </row>
    <row r="127" spans="2:15">
      <c r="B127" s="37" t="s">
        <v>43</v>
      </c>
      <c r="C127" s="38"/>
      <c r="D127" s="39"/>
      <c r="E127" s="40"/>
      <c r="F127" s="184"/>
      <c r="G127" s="175"/>
      <c r="H127" s="175"/>
      <c r="I127" s="175"/>
      <c r="J127" s="175"/>
      <c r="K127" s="175"/>
      <c r="L127" s="175"/>
      <c r="M127" s="175"/>
      <c r="N127" s="133"/>
      <c r="O127" s="115"/>
    </row>
    <row r="128" spans="2:15">
      <c r="B128" s="104" t="s">
        <v>112</v>
      </c>
      <c r="C128" s="105"/>
      <c r="D128" s="106"/>
      <c r="E128" s="107"/>
      <c r="F128" s="206"/>
      <c r="G128" s="206"/>
      <c r="H128" s="206"/>
      <c r="I128" s="206"/>
      <c r="J128" s="206"/>
      <c r="K128" s="206"/>
      <c r="L128" s="206"/>
      <c r="M128" s="206"/>
      <c r="N128" s="134"/>
      <c r="O128" s="150">
        <f>SUM(N128:N132)</f>
        <v>0</v>
      </c>
    </row>
    <row r="129" spans="2:15">
      <c r="B129" s="41" t="s">
        <v>112</v>
      </c>
      <c r="C129" s="42"/>
      <c r="D129" s="43"/>
      <c r="E129" s="44"/>
      <c r="F129" s="179"/>
      <c r="G129" s="179"/>
      <c r="H129" s="179"/>
      <c r="I129" s="179"/>
      <c r="J129" s="179"/>
      <c r="K129" s="179"/>
      <c r="L129" s="179"/>
      <c r="M129" s="179"/>
      <c r="N129" s="134"/>
      <c r="O129" s="116"/>
    </row>
    <row r="130" spans="2:15">
      <c r="B130" s="41" t="s">
        <v>112</v>
      </c>
      <c r="C130" s="42"/>
      <c r="D130" s="43"/>
      <c r="E130" s="44"/>
      <c r="F130" s="179"/>
      <c r="G130" s="179"/>
      <c r="H130" s="179"/>
      <c r="I130" s="179"/>
      <c r="J130" s="179"/>
      <c r="K130" s="179"/>
      <c r="L130" s="179"/>
      <c r="M130" s="179"/>
      <c r="N130" s="134"/>
      <c r="O130" s="116"/>
    </row>
    <row r="131" spans="2:15">
      <c r="B131" s="41" t="s">
        <v>112</v>
      </c>
      <c r="C131" s="42"/>
      <c r="D131" s="43"/>
      <c r="E131" s="44"/>
      <c r="F131" s="179"/>
      <c r="G131" s="179"/>
      <c r="H131" s="179"/>
      <c r="I131" s="179"/>
      <c r="J131" s="179"/>
      <c r="K131" s="179"/>
      <c r="L131" s="179"/>
      <c r="M131" s="179"/>
      <c r="N131" s="134"/>
      <c r="O131" s="116"/>
    </row>
    <row r="132" spans="2:15">
      <c r="B132" s="45" t="s">
        <v>112</v>
      </c>
      <c r="C132" s="75"/>
      <c r="D132" s="76"/>
      <c r="E132" s="77"/>
      <c r="F132" s="185"/>
      <c r="G132" s="186"/>
      <c r="H132" s="186"/>
      <c r="I132" s="186"/>
      <c r="J132" s="186"/>
      <c r="K132" s="186"/>
      <c r="L132" s="186"/>
      <c r="M132" s="186"/>
      <c r="N132" s="146"/>
      <c r="O132" s="144"/>
    </row>
    <row r="133" spans="2:15">
      <c r="B133" s="95" t="s">
        <v>111</v>
      </c>
      <c r="C133" s="47"/>
      <c r="D133" s="48"/>
      <c r="E133" s="49"/>
      <c r="F133" s="187"/>
      <c r="G133" s="187"/>
      <c r="H133" s="187"/>
      <c r="I133" s="187"/>
      <c r="J133" s="187"/>
      <c r="K133" s="187"/>
      <c r="L133" s="187"/>
      <c r="M133" s="187"/>
      <c r="N133" s="135"/>
      <c r="O133" s="117">
        <f>SUM(N133:N137)</f>
        <v>0</v>
      </c>
    </row>
    <row r="134" spans="2:15">
      <c r="B134" s="46" t="s">
        <v>111</v>
      </c>
      <c r="C134" s="50"/>
      <c r="D134" s="51"/>
      <c r="E134" s="52"/>
      <c r="F134" s="176"/>
      <c r="G134" s="176"/>
      <c r="H134" s="176"/>
      <c r="I134" s="176"/>
      <c r="J134" s="176"/>
      <c r="K134" s="176"/>
      <c r="L134" s="176"/>
      <c r="M134" s="176"/>
      <c r="N134" s="136"/>
      <c r="O134" s="118"/>
    </row>
    <row r="135" spans="2:15" ht="3" customHeight="1">
      <c r="B135" s="46" t="s">
        <v>111</v>
      </c>
      <c r="C135" s="50"/>
      <c r="D135" s="51"/>
      <c r="E135" s="52"/>
      <c r="F135" s="176"/>
      <c r="G135" s="176"/>
      <c r="H135" s="176"/>
      <c r="I135" s="176"/>
      <c r="J135" s="176"/>
      <c r="K135" s="176"/>
      <c r="L135" s="176"/>
      <c r="M135" s="176"/>
      <c r="N135" s="136"/>
      <c r="O135" s="118"/>
    </row>
    <row r="136" spans="2:15" hidden="1">
      <c r="B136" s="46" t="s">
        <v>111</v>
      </c>
      <c r="C136" s="50"/>
      <c r="D136" s="51"/>
      <c r="E136" s="52"/>
      <c r="F136" s="176"/>
      <c r="G136" s="176"/>
      <c r="H136" s="176"/>
      <c r="I136" s="176"/>
      <c r="J136" s="176"/>
      <c r="K136" s="176"/>
      <c r="L136" s="176"/>
      <c r="M136" s="176"/>
      <c r="N136" s="136"/>
      <c r="O136" s="118"/>
    </row>
    <row r="137" spans="2:15" hidden="1">
      <c r="B137" s="53" t="s">
        <v>111</v>
      </c>
      <c r="C137" s="78"/>
      <c r="D137" s="79"/>
      <c r="E137" s="80"/>
      <c r="F137" s="188"/>
      <c r="G137" s="189"/>
      <c r="H137" s="189"/>
      <c r="I137" s="189"/>
      <c r="J137" s="189"/>
      <c r="K137" s="189"/>
      <c r="L137" s="189"/>
      <c r="M137" s="189"/>
      <c r="N137" s="147"/>
      <c r="O137" s="145"/>
    </row>
    <row r="138" spans="2:15">
      <c r="B138" s="85" t="s">
        <v>74</v>
      </c>
      <c r="C138" s="55" t="s">
        <v>294</v>
      </c>
      <c r="D138" s="56" t="s">
        <v>11</v>
      </c>
      <c r="E138" s="86" t="s">
        <v>73</v>
      </c>
      <c r="F138" s="190">
        <v>99</v>
      </c>
      <c r="G138" s="191"/>
      <c r="H138" s="191"/>
      <c r="I138" s="191"/>
      <c r="J138" s="191"/>
      <c r="K138" s="191"/>
      <c r="L138" s="191"/>
      <c r="M138" s="191"/>
      <c r="N138" s="137">
        <v>99</v>
      </c>
      <c r="O138" s="119">
        <f>SUM(N138:N142)</f>
        <v>99</v>
      </c>
    </row>
    <row r="139" spans="2:15">
      <c r="B139" s="54" t="s">
        <v>74</v>
      </c>
      <c r="C139" s="57"/>
      <c r="D139" s="58"/>
      <c r="E139" s="81"/>
      <c r="F139" s="192"/>
      <c r="G139" s="193"/>
      <c r="H139" s="193"/>
      <c r="I139" s="193"/>
      <c r="J139" s="193"/>
      <c r="K139" s="193"/>
      <c r="L139" s="193"/>
      <c r="M139" s="193"/>
      <c r="N139" s="138"/>
      <c r="O139" s="120"/>
    </row>
    <row r="140" spans="2:15">
      <c r="B140" s="54" t="s">
        <v>74</v>
      </c>
      <c r="C140" s="57"/>
      <c r="D140" s="58"/>
      <c r="E140" s="81"/>
      <c r="F140" s="192"/>
      <c r="G140" s="193"/>
      <c r="H140" s="193"/>
      <c r="I140" s="193"/>
      <c r="J140" s="193"/>
      <c r="K140" s="193"/>
      <c r="L140" s="193"/>
      <c r="M140" s="193"/>
      <c r="N140" s="138"/>
      <c r="O140" s="120"/>
    </row>
    <row r="141" spans="2:15">
      <c r="B141" s="54" t="s">
        <v>74</v>
      </c>
      <c r="C141" s="57"/>
      <c r="D141" s="58"/>
      <c r="E141" s="81"/>
      <c r="F141" s="192"/>
      <c r="G141" s="193"/>
      <c r="H141" s="193"/>
      <c r="I141" s="193"/>
      <c r="J141" s="193"/>
      <c r="K141" s="193"/>
      <c r="L141" s="193"/>
      <c r="M141" s="193"/>
      <c r="N141" s="138"/>
      <c r="O141" s="120"/>
    </row>
    <row r="142" spans="2:15">
      <c r="B142" s="59" t="s">
        <v>74</v>
      </c>
      <c r="C142" s="60"/>
      <c r="D142" s="61"/>
      <c r="E142" s="82"/>
      <c r="F142" s="194"/>
      <c r="G142" s="195"/>
      <c r="H142" s="195"/>
      <c r="I142" s="195"/>
      <c r="J142" s="195"/>
      <c r="K142" s="195"/>
      <c r="L142" s="195"/>
      <c r="M142" s="195"/>
      <c r="N142" s="139"/>
      <c r="O142" s="121"/>
    </row>
    <row r="143" spans="2:15">
      <c r="B143" s="96" t="s">
        <v>79</v>
      </c>
      <c r="C143" s="97"/>
      <c r="D143" s="98"/>
      <c r="E143" s="99"/>
      <c r="F143" s="196"/>
      <c r="G143" s="196"/>
      <c r="H143" s="196"/>
      <c r="I143" s="196"/>
      <c r="J143" s="196"/>
      <c r="K143" s="196"/>
      <c r="L143" s="196"/>
      <c r="M143" s="196"/>
      <c r="N143" s="140"/>
      <c r="O143" s="122">
        <f>SUM(N143:N147)</f>
        <v>0</v>
      </c>
    </row>
    <row r="144" spans="2:15">
      <c r="B144" s="62" t="s">
        <v>79</v>
      </c>
      <c r="C144" s="63"/>
      <c r="D144" s="64"/>
      <c r="E144" s="65"/>
      <c r="F144" s="177"/>
      <c r="G144" s="177"/>
      <c r="H144" s="177"/>
      <c r="I144" s="177"/>
      <c r="J144" s="177"/>
      <c r="K144" s="177"/>
      <c r="L144" s="177"/>
      <c r="M144" s="177"/>
      <c r="N144" s="141"/>
      <c r="O144" s="123"/>
    </row>
    <row r="145" spans="2:15">
      <c r="B145" s="62" t="s">
        <v>79</v>
      </c>
      <c r="C145" s="63"/>
      <c r="D145" s="64"/>
      <c r="E145" s="65"/>
      <c r="F145" s="177"/>
      <c r="G145" s="177"/>
      <c r="H145" s="177"/>
      <c r="I145" s="177"/>
      <c r="J145" s="177"/>
      <c r="K145" s="177"/>
      <c r="L145" s="177"/>
      <c r="M145" s="177"/>
      <c r="N145" s="141"/>
      <c r="O145" s="123"/>
    </row>
    <row r="146" spans="2:15" ht="3" customHeight="1" thickBot="1">
      <c r="B146" s="62" t="s">
        <v>79</v>
      </c>
      <c r="C146" s="63"/>
      <c r="D146" s="64"/>
      <c r="E146" s="65"/>
      <c r="F146" s="177"/>
      <c r="G146" s="177"/>
      <c r="H146" s="177"/>
      <c r="I146" s="177"/>
      <c r="J146" s="177"/>
      <c r="K146" s="177"/>
      <c r="L146" s="177"/>
      <c r="M146" s="177"/>
      <c r="N146" s="141">
        <f t="shared" ref="N146:N147" si="0">SUM(F146:M146)</f>
        <v>0</v>
      </c>
      <c r="O146" s="123"/>
    </row>
    <row r="147" spans="2:15" ht="15.75" hidden="1" thickBot="1">
      <c r="B147" s="66" t="s">
        <v>79</v>
      </c>
      <c r="C147" s="67"/>
      <c r="D147" s="68"/>
      <c r="E147" s="65"/>
      <c r="F147" s="197"/>
      <c r="G147" s="198"/>
      <c r="H147" s="198"/>
      <c r="I147" s="198"/>
      <c r="J147" s="198"/>
      <c r="K147" s="198"/>
      <c r="L147" s="198"/>
      <c r="M147" s="198"/>
      <c r="N147" s="142">
        <f t="shared" si="0"/>
        <v>0</v>
      </c>
      <c r="O147" s="124"/>
    </row>
    <row r="148" spans="2:15" ht="15.75" thickBot="1">
      <c r="B148" s="70"/>
      <c r="C148" s="71" t="s">
        <v>11</v>
      </c>
      <c r="D148" s="72"/>
      <c r="E148" s="73"/>
      <c r="F148" s="200"/>
      <c r="G148" s="200"/>
      <c r="H148" s="200"/>
      <c r="I148" s="200"/>
      <c r="J148" s="200"/>
      <c r="K148" s="200"/>
      <c r="L148" s="200"/>
      <c r="M148" s="200"/>
      <c r="N148" s="143">
        <f>SUM(N113:N147)</f>
        <v>1176</v>
      </c>
      <c r="O148" s="125"/>
    </row>
    <row r="149" spans="2:15" ht="15.75" thickBot="1">
      <c r="B149" s="83"/>
      <c r="C149" s="83"/>
      <c r="D149" s="84"/>
      <c r="E149" s="84"/>
      <c r="F149" s="232"/>
      <c r="G149" s="232"/>
      <c r="H149" s="232"/>
      <c r="I149" s="232"/>
      <c r="J149" s="232"/>
      <c r="K149" s="232"/>
      <c r="L149" s="232"/>
      <c r="M149" s="232"/>
      <c r="N149" s="83"/>
      <c r="O149" s="83"/>
    </row>
    <row r="150" spans="2:15" ht="15.75" thickBot="1">
      <c r="F150" s="1"/>
      <c r="G150" s="233" t="s">
        <v>4</v>
      </c>
      <c r="H150" s="84" t="s">
        <v>8</v>
      </c>
      <c r="I150" s="233" t="s">
        <v>10</v>
      </c>
      <c r="J150" s="233" t="s">
        <v>11</v>
      </c>
      <c r="K150" s="1"/>
      <c r="L150" s="1"/>
    </row>
    <row r="151" spans="2:15">
      <c r="F151" s="234" t="s">
        <v>0</v>
      </c>
      <c r="G151" s="235">
        <f>O3</f>
        <v>1990</v>
      </c>
      <c r="H151" s="234">
        <f>O40</f>
        <v>1334</v>
      </c>
      <c r="I151" s="234">
        <f>O77</f>
        <v>1858</v>
      </c>
      <c r="J151" s="234">
        <f>O113</f>
        <v>375</v>
      </c>
      <c r="K151" s="19"/>
      <c r="L151" s="19"/>
    </row>
    <row r="152" spans="2:15">
      <c r="F152" s="236" t="s">
        <v>24</v>
      </c>
      <c r="G152" s="237">
        <f>O8</f>
        <v>2320</v>
      </c>
      <c r="H152" s="236">
        <f>O45</f>
        <v>854</v>
      </c>
      <c r="I152" s="236">
        <f>O82</f>
        <v>1592</v>
      </c>
      <c r="J152" s="236">
        <f>O118</f>
        <v>98</v>
      </c>
      <c r="K152" s="27"/>
      <c r="L152" s="27"/>
    </row>
    <row r="153" spans="2:15">
      <c r="F153" s="238" t="s">
        <v>43</v>
      </c>
      <c r="G153" s="239">
        <f>O13</f>
        <v>2252</v>
      </c>
      <c r="H153" s="238">
        <f>O50</f>
        <v>1583</v>
      </c>
      <c r="I153" s="238">
        <f>O87</f>
        <v>1392</v>
      </c>
      <c r="J153" s="238">
        <f>O123</f>
        <v>604</v>
      </c>
      <c r="K153" s="35"/>
      <c r="L153" s="35"/>
    </row>
    <row r="154" spans="2:15">
      <c r="F154" s="240" t="s">
        <v>112</v>
      </c>
      <c r="G154" s="241">
        <f>O18</f>
        <v>1792</v>
      </c>
      <c r="H154" s="240">
        <f>O55</f>
        <v>2010</v>
      </c>
      <c r="I154" s="240">
        <f>O92</f>
        <v>1143</v>
      </c>
      <c r="J154" s="240">
        <f>O128</f>
        <v>0</v>
      </c>
      <c r="K154" s="43"/>
      <c r="L154" s="43"/>
    </row>
    <row r="155" spans="2:15">
      <c r="F155" s="155" t="s">
        <v>111</v>
      </c>
      <c r="G155" s="154">
        <f>O23</f>
        <v>787</v>
      </c>
      <c r="H155" s="155">
        <f>O60</f>
        <v>394</v>
      </c>
      <c r="I155" s="155">
        <f>O97</f>
        <v>98</v>
      </c>
      <c r="J155" s="155">
        <f>O133</f>
        <v>0</v>
      </c>
      <c r="K155" s="51"/>
      <c r="L155" s="51"/>
    </row>
    <row r="156" spans="2:15">
      <c r="F156" s="157" t="s">
        <v>74</v>
      </c>
      <c r="G156" s="156">
        <f>O28</f>
        <v>395</v>
      </c>
      <c r="H156" s="157">
        <f>O65</f>
        <v>492</v>
      </c>
      <c r="I156" s="157">
        <f>O102</f>
        <v>97</v>
      </c>
      <c r="J156" s="157">
        <f>O138</f>
        <v>99</v>
      </c>
      <c r="K156" s="58"/>
      <c r="L156" s="58"/>
    </row>
    <row r="157" spans="2:15" ht="15.75" thickBot="1">
      <c r="F157" s="159" t="s">
        <v>79</v>
      </c>
      <c r="G157" s="158">
        <f>O33</f>
        <v>478</v>
      </c>
      <c r="H157" s="159">
        <f>O70</f>
        <v>393</v>
      </c>
      <c r="I157" s="159">
        <f>O107</f>
        <v>194</v>
      </c>
      <c r="J157" s="159">
        <f>O143</f>
        <v>0</v>
      </c>
      <c r="K157" s="64"/>
      <c r="L157" s="64"/>
    </row>
    <row r="158" spans="2:15" ht="15.75" thickBot="1">
      <c r="F158" s="242" t="s">
        <v>136</v>
      </c>
      <c r="G158" s="243">
        <f>SUM(G151:G157)</f>
        <v>10014</v>
      </c>
      <c r="H158" s="243">
        <f>SUM(H151:H157)</f>
        <v>7060</v>
      </c>
      <c r="I158" s="243">
        <f>SUM(I151:I157)</f>
        <v>6374</v>
      </c>
      <c r="J158" s="243">
        <f>SUM(J151:J157)</f>
        <v>1176</v>
      </c>
      <c r="K158" s="1"/>
      <c r="L158" s="1"/>
    </row>
  </sheetData>
  <pageMargins left="0.25" right="0.25" top="0.75" bottom="0.75" header="0.3" footer="0.3"/>
  <pageSetup paperSize="9" scale="78" fitToHeight="0" orientation="portrait" verticalDpi="300" r:id="rId1"/>
  <rowBreaks count="3" manualBreakCount="3">
    <brk id="39" max="16383" man="1"/>
    <brk id="76" max="16383" man="1"/>
    <brk id="112" max="16383" man="1"/>
  </rowBreaks>
</worksheet>
</file>

<file path=xl/worksheets/sheet2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dimension ref="B1:F10"/>
  <sheetViews>
    <sheetView view="pageBreakPreview" zoomScale="145" zoomScaleNormal="100" zoomScaleSheetLayoutView="145" workbookViewId="0">
      <selection activeCell="F14" sqref="F14"/>
    </sheetView>
  </sheetViews>
  <sheetFormatPr defaultRowHeight="15"/>
  <cols>
    <col min="1" max="1" width="2.85546875" customWidth="1"/>
    <col min="2" max="2" width="13.140625" customWidth="1"/>
    <col min="3" max="3" width="9.140625" customWidth="1"/>
  </cols>
  <sheetData>
    <row r="1" spans="2:6" ht="15.75" thickBot="1"/>
    <row r="2" spans="2:6" s="153" customFormat="1" ht="15.75" thickBot="1">
      <c r="B2" s="1"/>
      <c r="C2" s="233" t="s">
        <v>4</v>
      </c>
      <c r="D2" s="84" t="s">
        <v>8</v>
      </c>
      <c r="E2" s="233" t="s">
        <v>10</v>
      </c>
      <c r="F2" s="233" t="s">
        <v>11</v>
      </c>
    </row>
    <row r="3" spans="2:6" ht="15.75" thickBot="1">
      <c r="B3" s="234" t="s">
        <v>0</v>
      </c>
      <c r="C3" s="235">
        <f>'Borrowdale Trophy'!G151</f>
        <v>1990</v>
      </c>
      <c r="D3" s="235">
        <f>'Borrowdale Trophy'!H151</f>
        <v>1334</v>
      </c>
      <c r="E3" s="235">
        <f>'Borrowdale Trophy'!I151</f>
        <v>1858</v>
      </c>
      <c r="F3" s="235">
        <f>'Borrowdale Trophy'!J151</f>
        <v>375</v>
      </c>
    </row>
    <row r="4" spans="2:6" ht="15.75" thickBot="1">
      <c r="B4" s="236" t="s">
        <v>24</v>
      </c>
      <c r="C4" s="235">
        <f>'Borrowdale Trophy'!G152</f>
        <v>2320</v>
      </c>
      <c r="D4" s="235">
        <f>'Borrowdale Trophy'!H152</f>
        <v>854</v>
      </c>
      <c r="E4" s="235">
        <f>'Borrowdale Trophy'!I152</f>
        <v>1592</v>
      </c>
      <c r="F4" s="235">
        <f>'Borrowdale Trophy'!J152</f>
        <v>98</v>
      </c>
    </row>
    <row r="5" spans="2:6" ht="15.75" thickBot="1">
      <c r="B5" s="238" t="s">
        <v>43</v>
      </c>
      <c r="C5" s="235">
        <f>'Borrowdale Trophy'!G153</f>
        <v>2252</v>
      </c>
      <c r="D5" s="235">
        <f>'Borrowdale Trophy'!H153</f>
        <v>1583</v>
      </c>
      <c r="E5" s="235">
        <f>'Borrowdale Trophy'!I153</f>
        <v>1392</v>
      </c>
      <c r="F5" s="235">
        <f>'Borrowdale Trophy'!J153</f>
        <v>604</v>
      </c>
    </row>
    <row r="6" spans="2:6" ht="15.75" thickBot="1">
      <c r="B6" s="240" t="s">
        <v>112</v>
      </c>
      <c r="C6" s="235">
        <f>'Borrowdale Trophy'!G154</f>
        <v>1792</v>
      </c>
      <c r="D6" s="235">
        <f>'Borrowdale Trophy'!H154</f>
        <v>2010</v>
      </c>
      <c r="E6" s="235">
        <f>'Borrowdale Trophy'!I154</f>
        <v>1143</v>
      </c>
      <c r="F6" s="235">
        <f>'Borrowdale Trophy'!J154</f>
        <v>0</v>
      </c>
    </row>
    <row r="7" spans="2:6" ht="15.75" thickBot="1">
      <c r="B7" s="155" t="s">
        <v>111</v>
      </c>
      <c r="C7" s="235">
        <f>'Borrowdale Trophy'!G155</f>
        <v>787</v>
      </c>
      <c r="D7" s="235">
        <f>'Borrowdale Trophy'!H155</f>
        <v>394</v>
      </c>
      <c r="E7" s="235">
        <f>'Borrowdale Trophy'!I155</f>
        <v>98</v>
      </c>
      <c r="F7" s="235">
        <f>'Borrowdale Trophy'!J155</f>
        <v>0</v>
      </c>
    </row>
    <row r="8" spans="2:6" ht="15.75" thickBot="1">
      <c r="B8" s="157" t="s">
        <v>74</v>
      </c>
      <c r="C8" s="235">
        <f>'Borrowdale Trophy'!G156</f>
        <v>395</v>
      </c>
      <c r="D8" s="235">
        <f>'Borrowdale Trophy'!H156</f>
        <v>492</v>
      </c>
      <c r="E8" s="235">
        <f>'Borrowdale Trophy'!I156</f>
        <v>97</v>
      </c>
      <c r="F8" s="235">
        <f>'Borrowdale Trophy'!J156</f>
        <v>99</v>
      </c>
    </row>
    <row r="9" spans="2:6" ht="15.75" thickBot="1">
      <c r="B9" s="159" t="s">
        <v>79</v>
      </c>
      <c r="C9" s="235">
        <f>'Borrowdale Trophy'!G157</f>
        <v>478</v>
      </c>
      <c r="D9" s="235">
        <f>'Borrowdale Trophy'!H157</f>
        <v>393</v>
      </c>
      <c r="E9" s="235">
        <f>'Borrowdale Trophy'!I157</f>
        <v>194</v>
      </c>
      <c r="F9" s="235">
        <f>'Borrowdale Trophy'!J157</f>
        <v>0</v>
      </c>
    </row>
    <row r="10" spans="2:6" ht="15.75" thickBot="1">
      <c r="B10" s="242" t="s">
        <v>136</v>
      </c>
      <c r="C10" s="235">
        <f>'Borrowdale Trophy'!G158</f>
        <v>10014</v>
      </c>
      <c r="D10" s="235">
        <f>'Borrowdale Trophy'!H158</f>
        <v>7060</v>
      </c>
      <c r="E10" s="235">
        <f>'Borrowdale Trophy'!I158</f>
        <v>6374</v>
      </c>
      <c r="F10" s="235">
        <f>'Borrowdale Trophy'!J158</f>
        <v>1176</v>
      </c>
    </row>
  </sheetData>
  <pageMargins left="0.70866141732283472" right="0.70866141732283472" top="0.74803149606299213" bottom="0.74803149606299213" header="0.31496062992125984" footer="0.31496062992125984"/>
  <pageSetup paperSize="9" scale="293" orientation="landscape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25</vt:i4>
      </vt:variant>
      <vt:variant>
        <vt:lpstr>Named Ranges</vt:lpstr>
      </vt:variant>
      <vt:variant>
        <vt:i4>6</vt:i4>
      </vt:variant>
    </vt:vector>
  </HeadingPairs>
  <TitlesOfParts>
    <vt:vector size="31" baseType="lpstr">
      <vt:lpstr>Penrith Beacon (BL)</vt:lpstr>
      <vt:lpstr>Loughrigg (LOC)</vt:lpstr>
      <vt:lpstr>Lank Rigg WCOC</vt:lpstr>
      <vt:lpstr>Ling Fell</vt:lpstr>
      <vt:lpstr>Harter Fell</vt:lpstr>
      <vt:lpstr>Faulds Brow</vt:lpstr>
      <vt:lpstr>Latrigg</vt:lpstr>
      <vt:lpstr>Yellow</vt:lpstr>
      <vt:lpstr>Orange</vt:lpstr>
      <vt:lpstr>L Green</vt:lpstr>
      <vt:lpstr>VSGreen</vt:lpstr>
      <vt:lpstr>S Green</vt:lpstr>
      <vt:lpstr>Green</vt:lpstr>
      <vt:lpstr>Blue</vt:lpstr>
      <vt:lpstr>Brown</vt:lpstr>
      <vt:lpstr>Galoppen Course Winners</vt:lpstr>
      <vt:lpstr> Scores 2022 - 1 event</vt:lpstr>
      <vt:lpstr>2 events</vt:lpstr>
      <vt:lpstr>3 events</vt:lpstr>
      <vt:lpstr>4 events</vt:lpstr>
      <vt:lpstr>5 Events</vt:lpstr>
      <vt:lpstr>6 Events</vt:lpstr>
      <vt:lpstr>7 Events</vt:lpstr>
      <vt:lpstr>Borrowdale Trophy</vt:lpstr>
      <vt:lpstr>Borrowdale Trophy table</vt:lpstr>
      <vt:lpstr>' Scores 2022 - 1 event'!Print_Area</vt:lpstr>
      <vt:lpstr>'Borrowdale Trophy'!Print_Area</vt:lpstr>
      <vt:lpstr>'Borrowdale Trophy table'!Print_Area</vt:lpstr>
      <vt:lpstr>'Galoppen Course Winners'!Print_Area</vt:lpstr>
      <vt:lpstr>' Scores 2022 - 1 event'!Print_Titles</vt:lpstr>
      <vt:lpstr>'Borrowdale Trophy'!Print_Titles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Jon eaton</dc:creator>
  <cp:lastModifiedBy>Rob</cp:lastModifiedBy>
  <cp:lastPrinted>2021-07-04T18:13:56Z</cp:lastPrinted>
  <dcterms:created xsi:type="dcterms:W3CDTF">2015-02-01T19:30:58Z</dcterms:created>
  <dcterms:modified xsi:type="dcterms:W3CDTF">2022-12-22T18:18:41Z</dcterms:modified>
</cp:coreProperties>
</file>